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<sst xmlns="http://schemas.openxmlformats.org/spreadsheetml/2006/main" count="77" uniqueCount="52">
  <si>
    <t>Приложение 6</t>
  </si>
  <si>
    <t>к Муниципальной программе</t>
  </si>
  <si>
    <t>Управления культуры, межнациональных отношений  и туризма Администрации муниципального образования "Алнашский район"</t>
  </si>
  <si>
    <t>"Развитие культуры на 2015-2020 годы"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</si>
  <si>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</si>
  <si>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Наименование муниципальной программы                  «Развитие культуры на 2015-2020 годы»</t>
  </si>
  <si>
    <t>Ответственный исполнитель муницпальной программы          Управления культуры, межнациональных отношений  и туризма Администрации                                                                                            муниципального образования "Алнашский район"</t>
  </si>
  <si>
    <t>Код аналитической программной классификации</t>
  </si>
  <si>
    <t>Наименование государственной программы, подпрограммы</t>
  </si>
  <si>
    <t>Источник финансирования</t>
  </si>
  <si>
    <t>Оценка расходов, тыс. рублей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</si>
  <si>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</si>
  <si>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</si>
  <si>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</si>
  <si>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</si>
  <si>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</si>
  <si>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</si>
  <si>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</si>
  <si>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</si>
  <si>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ГП</t>
  </si>
  <si>
    <t>Пп</t>
  </si>
  <si>
    <t>03</t>
  </si>
  <si>
    <t>Развитие культуры на 2015-2020 годы</t>
  </si>
  <si>
    <t>Всего</t>
  </si>
  <si>
    <t>бюджет Алнашского района</t>
  </si>
  <si>
    <t>субсидии из федерального бюджета</t>
  </si>
  <si>
    <t>внебюджетные средства</t>
  </si>
  <si>
    <t>Территориальный фонд обязательного медицинского страхования Удмуртской Республики</t>
  </si>
  <si>
    <t>бюджеты муниципальных образований Удмуртской Республики</t>
  </si>
  <si>
    <t>1</t>
  </si>
  <si>
    <t>Организация библиотечного обслуживания населения</t>
  </si>
  <si>
    <t>всего</t>
  </si>
  <si>
    <t>господдержка муниципальных учреждений</t>
  </si>
  <si>
    <t>господдержка муниципальных работников</t>
  </si>
  <si>
    <t>Доступная среда</t>
  </si>
  <si>
    <t>госучреждения</t>
  </si>
  <si>
    <t>ФЦП гастроли</t>
  </si>
  <si>
    <t>ФЦП КР творческая лаборатория</t>
  </si>
  <si>
    <t>ФЦП КР ткачество</t>
  </si>
  <si>
    <t>ФЦП КР парковая скульптура</t>
  </si>
  <si>
    <t>муницучрежедния</t>
  </si>
  <si>
    <t>2</t>
  </si>
  <si>
    <t>Организация досуга, предоставление услуг организаций культуры и доступа к музейным фондам</t>
  </si>
  <si>
    <t>подключение к интернет</t>
  </si>
  <si>
    <t>комплектование</t>
  </si>
  <si>
    <t>3</t>
  </si>
  <si>
    <t>Создание условий для реализации муниципальной программы</t>
  </si>
  <si>
    <t>ФЦП КР МУ</t>
  </si>
  <si>
    <t>4</t>
  </si>
  <si>
    <t>Развитие местного народного творчества</t>
  </si>
  <si>
    <t>ЦПК</t>
  </si>
  <si>
    <t>Аб</t>
  </si>
</sst>
</file>

<file path=xl/styles.xml><?xml version="1.0" encoding="utf-8"?>
<styleSheet xmlns="http://schemas.openxmlformats.org/spreadsheetml/2006/main">
  <numFmts count="4">
    <numFmt formatCode="GENERAL" numFmtId="164"/>
    <numFmt formatCode="@" numFmtId="165"/>
    <numFmt formatCode="#,##0.0_р_." numFmtId="166"/>
    <numFmt formatCode="0.0" numFmtId="167"/>
  </numFmts>
  <fonts count="11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8"/>
      <color rgb="FF000000"/>
      <name val="Calibri"/>
      <family val="2"/>
      <charset val="204"/>
    </font>
    <font>
      <i val="true"/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Down="false" diagonalUp="false">
      <left/>
      <right/>
      <top/>
      <bottom/>
      <diagonal/>
    </border>
    <border diagonalDown="false" diagonalUp="false">
      <left/>
      <right/>
      <top/>
      <bottom style="thin"/>
      <diagonal/>
    </border>
    <border diagonalDown="false" diagonalUp="false">
      <left style="thin"/>
      <right style="thin"/>
      <top style="thin"/>
      <bottom style="thin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9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6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4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4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4" numFmtId="164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7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top" wrapText="false"/>
      <protection hidden="false" locked="true"/>
    </xf>
    <xf applyAlignment="true" applyBorder="false" applyFont="true" applyProtection="false" borderId="0" fillId="0" fontId="8" numFmtId="164" xfId="0">
      <alignment horizontal="right" indent="0" shrinkToFit="false" textRotation="0" vertical="bottom" wrapText="true"/>
      <protection hidden="false" locked="true"/>
    </xf>
    <xf applyAlignment="true" applyBorder="true" applyFont="true" applyProtection="false" borderId="1" fillId="0" fontId="4" numFmtId="164" xfId="0">
      <alignment horizontal="general" indent="0" shrinkToFit="false" textRotation="0" vertical="bottom" wrapText="true"/>
      <protection hidden="false" locked="true"/>
    </xf>
    <xf applyAlignment="true" applyBorder="false" applyFont="fals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2" fillId="0" fontId="4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2" fillId="0" fontId="4" numFmtId="165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2" fillId="2" fontId="4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2" fillId="0" fontId="4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2" fillId="0" fontId="4" numFmtId="166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2" fillId="0" fontId="4" numFmtId="166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2" fillId="2" fontId="4" numFmtId="166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2" fillId="0" fontId="9" numFmtId="166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2" fillId="2" fontId="4" numFmtId="166" xfId="0">
      <alignment horizontal="center" indent="0" shrinkToFit="false" textRotation="0" vertical="top" wrapText="false"/>
      <protection hidden="false" locked="true"/>
    </xf>
    <xf applyAlignment="true" applyBorder="false" applyFont="true" applyProtection="false" borderId="0" fillId="0" fontId="10" numFmtId="164" xfId="0">
      <alignment horizontal="center" indent="0" shrinkToFit="false" textRotation="0" vertical="top" wrapText="false"/>
      <protection hidden="false" locked="true"/>
    </xf>
    <xf applyAlignment="false" applyBorder="false" applyFont="true" applyProtection="false" borderId="0" fillId="0" fontId="8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4" numFmtId="167" xfId="0">
      <alignment horizontal="center" indent="0" shrinkToFit="false" textRotation="0" vertical="top" wrapText="false"/>
      <protection hidden="false" locked="true"/>
    </xf>
    <xf applyAlignment="false" applyBorder="true" applyFont="true" applyProtection="false" borderId="2" fillId="0" fontId="4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2" fillId="0" fontId="6" numFmtId="164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Q65536"/>
  <sheetViews>
    <sheetView colorId="64" defaultGridColor="true" rightToLeft="false" showFormulas="false" showGridLines="true" showOutlineSymbols="true" showRowColHeaders="true" showZeros="true" tabSelected="true" topLeftCell="C1" view="normal" windowProtection="false" workbookViewId="0" zoomScale="100" zoomScaleNormal="100" zoomScalePageLayoutView="100">
      <selection activeCell="C1" activeCellId="0" pane="topLeft" sqref="C1"/>
    </sheetView>
  </sheetViews>
  <sheetFormatPr defaultRowHeight="15"/>
  <cols>
    <col collapsed="false" hidden="false" max="1" min="1" style="0" width="7.28372093023256"/>
    <col collapsed="false" hidden="false" max="2" min="2" style="0" width="6.86046511627907"/>
    <col collapsed="false" hidden="false" max="3" min="3" style="0" width="18.5720930232558"/>
    <col collapsed="false" hidden="false" max="4" min="4" style="0" width="25.8604651162791"/>
    <col collapsed="false" hidden="true" max="6" min="5" style="0" width="0"/>
    <col collapsed="false" hidden="false" max="7" min="7" style="0" width="11.8558139534884"/>
    <col collapsed="false" hidden="false" max="8" min="8" style="0" width="11.7162790697674"/>
    <col collapsed="false" hidden="false" max="9" min="9" style="0" width="11.4279069767442"/>
    <col collapsed="false" hidden="false" max="10" min="10" style="0" width="11.1395348837209"/>
    <col collapsed="false" hidden="false" max="11" min="11" style="0" width="12.2837209302326"/>
    <col collapsed="false" hidden="false" max="12" min="12" style="0" width="14.4325581395349"/>
    <col collapsed="false" hidden="false" max="1025" min="13" style="0" width="9.13953488372093"/>
  </cols>
  <sheetData>
    <row collapsed="false" customFormat="false" customHeight="false" hidden="false" ht="14.05" outlineLevel="0" r="1">
      <c r="A1" s="1"/>
      <c r="B1" s="1"/>
      <c r="C1" s="1"/>
      <c r="D1" s="1"/>
      <c r="E1" s="1"/>
      <c r="F1" s="2"/>
      <c r="G1" s="3"/>
      <c r="H1" s="3"/>
      <c r="I1" s="4"/>
      <c r="J1" s="3" t="s">
        <v>0</v>
      </c>
      <c r="K1" s="3"/>
      <c r="L1" s="4"/>
    </row>
    <row collapsed="false" customFormat="false" customHeight="false" hidden="false" ht="15" outlineLevel="0" r="2">
      <c r="A2" s="1"/>
      <c r="B2" s="1"/>
      <c r="C2" s="1"/>
      <c r="D2" s="1"/>
      <c r="E2" s="1"/>
      <c r="F2" s="2"/>
      <c r="G2" s="3"/>
      <c r="H2" s="3"/>
      <c r="I2" s="4"/>
      <c r="J2" s="5" t="s">
        <v>1</v>
      </c>
      <c r="K2" s="5"/>
      <c r="L2" s="4"/>
    </row>
    <row collapsed="false" customFormat="false" customHeight="true" hidden="false" ht="44" outlineLevel="0" r="3">
      <c r="A3" s="1"/>
      <c r="B3" s="1"/>
      <c r="C3" s="1"/>
      <c r="D3" s="1"/>
      <c r="E3" s="1"/>
      <c r="F3" s="2"/>
      <c r="G3" s="3"/>
      <c r="H3" s="3"/>
      <c r="I3" s="4"/>
      <c r="J3" s="6" t="s">
        <v>2</v>
      </c>
      <c r="K3" s="6"/>
      <c r="L3" s="6"/>
    </row>
    <row collapsed="false" customFormat="false" customHeight="false" hidden="false" ht="15" outlineLevel="0" r="4">
      <c r="A4" s="1"/>
      <c r="B4" s="1"/>
      <c r="C4" s="1"/>
      <c r="D4" s="1"/>
      <c r="E4" s="1"/>
      <c r="F4" s="2"/>
      <c r="G4" s="3"/>
      <c r="H4" s="3"/>
      <c r="I4" s="4"/>
      <c r="J4" s="7" t="s">
        <v>3</v>
      </c>
      <c r="K4" s="7"/>
      <c r="L4" s="7"/>
    </row>
    <row collapsed="false" customFormat="false" customHeight="false" hidden="false" ht="15" outlineLevel="0" r="5">
      <c r="A5" s="1"/>
      <c r="B5" s="8"/>
      <c r="C5" s="8"/>
      <c r="D5" s="8"/>
      <c r="E5" s="8"/>
      <c r="F5" s="2"/>
      <c r="G5" s="3"/>
      <c r="H5" s="3"/>
      <c r="I5" s="4"/>
      <c r="J5" s="3"/>
      <c r="K5" s="3"/>
      <c r="L5" s="4"/>
    </row>
    <row collapsed="false" customFormat="false" customHeight="true" hidden="false" ht="15" outlineLevel="0" r="6">
      <c r="A6" s="9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collapsed="false" customFormat="false" customHeight="false" hidden="false" ht="15" outlineLevel="0" r="7">
      <c r="A7" s="1"/>
      <c r="B7" s="8"/>
      <c r="C7" s="8"/>
      <c r="D7" s="8"/>
      <c r="E7" s="8"/>
      <c r="F7" s="8"/>
      <c r="G7" s="8"/>
      <c r="H7" s="8"/>
      <c r="I7" s="4"/>
      <c r="J7" s="4"/>
      <c r="K7" s="4"/>
      <c r="L7" s="4"/>
    </row>
    <row collapsed="false" customFormat="false" customHeight="false" hidden="false" ht="15" outlineLevel="0" r="8">
      <c r="A8" s="5" t="s">
        <v>5</v>
      </c>
      <c r="B8" s="5"/>
      <c r="C8" s="5"/>
      <c r="D8" s="5"/>
      <c r="E8" s="5"/>
      <c r="F8" s="5"/>
      <c r="G8" s="5"/>
      <c r="H8" s="5"/>
      <c r="I8" s="4"/>
      <c r="J8" s="4"/>
      <c r="K8" s="4"/>
      <c r="L8" s="4"/>
    </row>
    <row collapsed="false" customFormat="false" customHeight="false" hidden="false" ht="15" outlineLevel="0" r="9">
      <c r="A9" s="10"/>
      <c r="B9" s="1"/>
      <c r="C9" s="1"/>
      <c r="D9" s="11"/>
      <c r="E9" s="11"/>
      <c r="F9" s="11"/>
      <c r="G9" s="11"/>
      <c r="H9" s="11"/>
      <c r="I9" s="4"/>
      <c r="J9" s="4"/>
      <c r="K9" s="4"/>
      <c r="L9" s="4"/>
    </row>
    <row collapsed="false" customFormat="false" customHeight="true" hidden="false" ht="30" outlineLevel="0" r="10">
      <c r="A10" s="9" t="s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2"/>
      <c r="N10" s="12"/>
      <c r="O10" s="12"/>
      <c r="P10" s="12"/>
      <c r="Q10" s="12"/>
    </row>
    <row collapsed="false" customFormat="false" customHeight="false" hidden="false" ht="15" outlineLevel="0" r="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  <c r="N11" s="14"/>
      <c r="O11" s="14"/>
      <c r="P11" s="14"/>
      <c r="Q11" s="14"/>
    </row>
    <row collapsed="false" customFormat="false" customHeight="true" hidden="false" ht="15" outlineLevel="0" r="12">
      <c r="A12" s="15" t="s">
        <v>7</v>
      </c>
      <c r="B12" s="15"/>
      <c r="C12" s="15" t="s">
        <v>8</v>
      </c>
      <c r="D12" s="15" t="s">
        <v>9</v>
      </c>
      <c r="E12" s="15" t="s">
        <v>10</v>
      </c>
      <c r="F12" s="15"/>
      <c r="G12" s="15"/>
      <c r="H12" s="15"/>
      <c r="I12" s="15"/>
      <c r="J12" s="15"/>
      <c r="K12" s="15"/>
      <c r="L12" s="15"/>
    </row>
    <row collapsed="false" customFormat="false" customHeight="true" hidden="false" ht="32.8" outlineLevel="0" r="13">
      <c r="A13" s="15"/>
      <c r="B13" s="15"/>
      <c r="C13" s="15"/>
      <c r="D13" s="15"/>
      <c r="E13" s="15" t="s">
        <v>11</v>
      </c>
      <c r="F13" s="15" t="s">
        <v>12</v>
      </c>
      <c r="G13" s="15" t="s">
        <v>13</v>
      </c>
      <c r="H13" s="15" t="s">
        <v>14</v>
      </c>
      <c r="I13" s="15" t="s">
        <v>15</v>
      </c>
      <c r="J13" s="15" t="s">
        <v>16</v>
      </c>
      <c r="K13" s="15" t="s">
        <v>17</v>
      </c>
      <c r="L13" s="15" t="s">
        <v>18</v>
      </c>
    </row>
    <row collapsed="false" customFormat="false" customHeight="false" hidden="false" ht="15" outlineLevel="0" r="14">
      <c r="A14" s="15" t="s">
        <v>19</v>
      </c>
      <c r="B14" s="15" t="s">
        <v>20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collapsed="false" customFormat="false" customHeight="true" hidden="false" ht="14.05" outlineLevel="0" r="15">
      <c r="A15" s="16" t="s">
        <v>21</v>
      </c>
      <c r="B15" s="16"/>
      <c r="C15" s="17" t="s">
        <v>22</v>
      </c>
      <c r="D15" s="18" t="s">
        <v>23</v>
      </c>
      <c r="E15" s="19" t="e">
        <f aca="false">E16+#ссыл!+E20+#ссыл!+E17</f>
        <v>#NAME?</v>
      </c>
      <c r="F15" s="19" t="e">
        <f aca="false">F16+#ссыл!+F20+#ссыл!</f>
        <v>#NAME?</v>
      </c>
      <c r="G15" s="19" t="n">
        <f aca="false">G16+G18</f>
        <v>63320</v>
      </c>
      <c r="H15" s="19" t="n">
        <f aca="false">H16+H18</f>
        <v>65393</v>
      </c>
      <c r="I15" s="19" t="n">
        <f aca="false">I16+I18</f>
        <v>67259</v>
      </c>
      <c r="J15" s="19" t="n">
        <f aca="false">J16+J18</f>
        <v>69103</v>
      </c>
      <c r="K15" s="19" t="n">
        <f aca="false">K16+K18</f>
        <v>70924</v>
      </c>
      <c r="L15" s="19" t="n">
        <f aca="false">L16+L18</f>
        <v>72719</v>
      </c>
    </row>
    <row collapsed="false" customFormat="false" customHeight="false" hidden="false" ht="14.05" outlineLevel="0" r="16">
      <c r="A16" s="16"/>
      <c r="B16" s="16"/>
      <c r="C16" s="17"/>
      <c r="D16" s="18" t="s">
        <v>24</v>
      </c>
      <c r="E16" s="19" t="n">
        <f aca="false">E22+E37+E48+E57+E61+E75+E88</f>
        <v>705159.7</v>
      </c>
      <c r="F16" s="19" t="n">
        <f aca="false">F22+F37+F48+F57+F61+F75+F88</f>
        <v>602136.4</v>
      </c>
      <c r="G16" s="19" t="n">
        <f aca="false">G22+G37+G48+G57</f>
        <v>61911</v>
      </c>
      <c r="H16" s="19" t="n">
        <f aca="false">H22+H37+H48+H57</f>
        <v>63916</v>
      </c>
      <c r="I16" s="19" t="n">
        <f aca="false">I22+I37+I48+I57</f>
        <v>65738</v>
      </c>
      <c r="J16" s="19" t="n">
        <f aca="false">J22+J37+J48+J57</f>
        <v>67532</v>
      </c>
      <c r="K16" s="19" t="n">
        <f aca="false">K22+K37+K48+K57</f>
        <v>69303</v>
      </c>
      <c r="L16" s="19" t="n">
        <f aca="false">L22+L37+L48+L57</f>
        <v>71048</v>
      </c>
    </row>
    <row collapsed="false" customFormat="false" customHeight="false" hidden="true" ht="14.05" outlineLevel="0" r="17">
      <c r="A17" s="16"/>
      <c r="B17" s="16"/>
      <c r="C17" s="17"/>
      <c r="D17" s="18" t="s">
        <v>25</v>
      </c>
      <c r="E17" s="19" t="n">
        <f aca="false">E24+E39+E50+E58+E62+E77+E90</f>
        <v>7030</v>
      </c>
      <c r="F17" s="19"/>
      <c r="G17" s="19"/>
      <c r="H17" s="19"/>
      <c r="I17" s="19"/>
      <c r="J17" s="19"/>
      <c r="K17" s="19"/>
      <c r="L17" s="19"/>
    </row>
    <row collapsed="false" customFormat="false" customHeight="true" hidden="false" ht="17.9" outlineLevel="0" r="18">
      <c r="A18" s="16"/>
      <c r="B18" s="16"/>
      <c r="C18" s="17"/>
      <c r="D18" s="18" t="s">
        <v>26</v>
      </c>
      <c r="E18" s="19" t="n">
        <v>1233.9</v>
      </c>
      <c r="F18" s="19" t="n">
        <v>737.6</v>
      </c>
      <c r="G18" s="19" t="n">
        <f aca="false">G23+G38+G49+G59</f>
        <v>1409</v>
      </c>
      <c r="H18" s="19" t="n">
        <f aca="false">H23+H38+H49+H59</f>
        <v>1477</v>
      </c>
      <c r="I18" s="19" t="n">
        <f aca="false">I23+I38+I49+I59</f>
        <v>1521</v>
      </c>
      <c r="J18" s="19" t="n">
        <f aca="false">J23+J38+J49+J59</f>
        <v>1571</v>
      </c>
      <c r="K18" s="19" t="n">
        <f aca="false">K23+K38+K49+K59</f>
        <v>1621</v>
      </c>
      <c r="L18" s="19" t="n">
        <f aca="false">L23+L38+L49+L59</f>
        <v>1671</v>
      </c>
    </row>
    <row collapsed="false" customFormat="false" customHeight="false" hidden="true" ht="32.8" outlineLevel="0" r="19">
      <c r="A19" s="16"/>
      <c r="B19" s="16"/>
      <c r="C19" s="17"/>
      <c r="D19" s="18" t="s">
        <v>27</v>
      </c>
      <c r="E19" s="19"/>
      <c r="F19" s="19"/>
      <c r="G19" s="19"/>
      <c r="H19" s="20"/>
      <c r="I19" s="19"/>
      <c r="J19" s="19"/>
      <c r="K19" s="19"/>
      <c r="L19" s="19"/>
    </row>
    <row collapsed="false" customFormat="false" customHeight="false" hidden="true" ht="22.35" outlineLevel="0" r="20">
      <c r="A20" s="16"/>
      <c r="B20" s="16"/>
      <c r="C20" s="17"/>
      <c r="D20" s="18" t="s">
        <v>28</v>
      </c>
      <c r="E20" s="19" t="e">
        <f aca="false">#ссыл!+#ссыл!+#ссыл!+#ссыл!+E69+E82+E95</f>
        <v>#NAME?</v>
      </c>
      <c r="F20" s="19" t="e">
        <f aca="false">#ссыл!+#ссыл!+#ссыл!+#ссыл!+F69+F82+F95</f>
        <v>#NAME?</v>
      </c>
      <c r="G20" s="19"/>
      <c r="H20" s="19"/>
      <c r="I20" s="19"/>
      <c r="J20" s="19"/>
      <c r="K20" s="19"/>
      <c r="L20" s="19"/>
    </row>
    <row collapsed="false" customFormat="false" customHeight="true" hidden="false" ht="14.05" outlineLevel="0" r="21">
      <c r="A21" s="16" t="s">
        <v>21</v>
      </c>
      <c r="B21" s="16" t="s">
        <v>29</v>
      </c>
      <c r="C21" s="18" t="s">
        <v>30</v>
      </c>
      <c r="D21" s="18" t="s">
        <v>31</v>
      </c>
      <c r="E21" s="19" t="e">
        <f aca="false">E22+#ссыл!+#ссыл!+#ссыл!+#ссыл!+E24</f>
        <v>#NAME?</v>
      </c>
      <c r="F21" s="19" t="e">
        <f aca="false">F22+#ссыл!+#ссыл!+#ссыл!+#ссыл!+F24</f>
        <v>#NAME?</v>
      </c>
      <c r="G21" s="19" t="n">
        <f aca="false">G22+G23</f>
        <v>10495</v>
      </c>
      <c r="H21" s="19" t="n">
        <f aca="false">H22+H23</f>
        <v>11019</v>
      </c>
      <c r="I21" s="19" t="n">
        <f aca="false">I22+I23</f>
        <v>11352</v>
      </c>
      <c r="J21" s="19" t="n">
        <f aca="false">J22+J23</f>
        <v>11695</v>
      </c>
      <c r="K21" s="19" t="n">
        <f aca="false">K22+K23</f>
        <v>12048</v>
      </c>
      <c r="L21" s="19" t="n">
        <f aca="false">L22+L23</f>
        <v>12401</v>
      </c>
    </row>
    <row collapsed="false" customFormat="false" customHeight="false" hidden="false" ht="14.05" outlineLevel="0" r="22">
      <c r="A22" s="16"/>
      <c r="B22" s="16"/>
      <c r="C22" s="18"/>
      <c r="D22" s="17" t="s">
        <v>24</v>
      </c>
      <c r="E22" s="21" t="n">
        <v>495397.3</v>
      </c>
      <c r="F22" s="21" t="n">
        <v>402550.3</v>
      </c>
      <c r="G22" s="21" t="n">
        <v>10480</v>
      </c>
      <c r="H22" s="21" t="n">
        <v>11000</v>
      </c>
      <c r="I22" s="21" t="n">
        <v>11330</v>
      </c>
      <c r="J22" s="21" t="n">
        <v>11670</v>
      </c>
      <c r="K22" s="21" t="n">
        <v>12020</v>
      </c>
      <c r="L22" s="21" t="n">
        <v>12370</v>
      </c>
    </row>
    <row collapsed="false" customFormat="false" customHeight="false" hidden="false" ht="14.05" outlineLevel="0" r="23">
      <c r="A23" s="16"/>
      <c r="B23" s="16"/>
      <c r="C23" s="18"/>
      <c r="D23" s="18" t="s">
        <v>26</v>
      </c>
      <c r="E23" s="20" t="n">
        <v>354359.6</v>
      </c>
      <c r="F23" s="20" t="n">
        <v>402550.3</v>
      </c>
      <c r="G23" s="20" t="n">
        <v>15</v>
      </c>
      <c r="H23" s="20" t="n">
        <v>19</v>
      </c>
      <c r="I23" s="19" t="n">
        <v>22</v>
      </c>
      <c r="J23" s="19" t="n">
        <v>25</v>
      </c>
      <c r="K23" s="19" t="n">
        <v>28</v>
      </c>
      <c r="L23" s="19" t="n">
        <v>31</v>
      </c>
    </row>
    <row collapsed="false" customFormat="false" customHeight="false" hidden="true" ht="14.05" outlineLevel="0" r="24">
      <c r="A24" s="16"/>
      <c r="B24" s="16"/>
      <c r="C24" s="18"/>
      <c r="D24" s="18" t="s">
        <v>25</v>
      </c>
      <c r="E24" s="20" t="n">
        <v>2500</v>
      </c>
      <c r="F24" s="20" t="n">
        <f aca="false">F25</f>
        <v>0</v>
      </c>
      <c r="G24" s="20" t="n">
        <f aca="false">G25</f>
        <v>0</v>
      </c>
      <c r="H24" s="20" t="n">
        <f aca="false">H25</f>
        <v>0</v>
      </c>
      <c r="I24" s="20" t="n">
        <f aca="false">I25</f>
        <v>0</v>
      </c>
      <c r="J24" s="20" t="n">
        <f aca="false">J25</f>
        <v>0</v>
      </c>
      <c r="K24" s="20" t="n">
        <f aca="false">K25</f>
        <v>0</v>
      </c>
      <c r="L24" s="20" t="n">
        <f aca="false">L25</f>
        <v>0</v>
      </c>
    </row>
    <row collapsed="false" customFormat="false" customHeight="false" hidden="true" ht="14.05" outlineLevel="0" r="25">
      <c r="A25" s="16"/>
      <c r="B25" s="16"/>
      <c r="C25" s="18"/>
      <c r="D25" s="18"/>
      <c r="E25" s="20" t="n">
        <f aca="false">E26+E27+E28</f>
        <v>3965</v>
      </c>
      <c r="F25" s="20" t="n">
        <f aca="false">F26+F27+F28</f>
        <v>0</v>
      </c>
      <c r="G25" s="20" t="n">
        <f aca="false">G26+G27+G28</f>
        <v>0</v>
      </c>
      <c r="H25" s="20" t="n">
        <f aca="false">H26+H27+H28</f>
        <v>0</v>
      </c>
      <c r="I25" s="20" t="n">
        <f aca="false">I26+I27+I28</f>
        <v>0</v>
      </c>
      <c r="J25" s="20" t="n">
        <f aca="false">J26+J27+J28</f>
        <v>0</v>
      </c>
      <c r="K25" s="20" t="n">
        <f aca="false">K26+K27+K28</f>
        <v>0</v>
      </c>
      <c r="L25" s="20" t="n">
        <f aca="false">L26+L27+L28</f>
        <v>0</v>
      </c>
    </row>
    <row collapsed="false" customFormat="false" customHeight="false" hidden="true" ht="22.35" outlineLevel="0" r="26">
      <c r="A26" s="16"/>
      <c r="B26" s="16"/>
      <c r="C26" s="18"/>
      <c r="D26" s="18" t="s">
        <v>32</v>
      </c>
      <c r="E26" s="22" t="n">
        <v>1600</v>
      </c>
      <c r="F26" s="20" t="n">
        <v>0</v>
      </c>
      <c r="G26" s="20" t="n">
        <v>0</v>
      </c>
      <c r="H26" s="20"/>
      <c r="I26" s="19"/>
      <c r="J26" s="19"/>
      <c r="K26" s="19"/>
      <c r="L26" s="19"/>
    </row>
    <row collapsed="false" customFormat="false" customHeight="false" hidden="true" ht="22.35" outlineLevel="0" r="27">
      <c r="A27" s="16"/>
      <c r="B27" s="16"/>
      <c r="C27" s="18"/>
      <c r="D27" s="18" t="s">
        <v>33</v>
      </c>
      <c r="E27" s="22" t="n">
        <v>900</v>
      </c>
      <c r="F27" s="20" t="n">
        <v>0</v>
      </c>
      <c r="G27" s="20" t="n">
        <v>0</v>
      </c>
      <c r="H27" s="20"/>
      <c r="I27" s="19"/>
      <c r="J27" s="19"/>
      <c r="K27" s="19"/>
      <c r="L27" s="19"/>
    </row>
    <row collapsed="false" customFormat="false" customHeight="false" hidden="true" ht="14.05" outlineLevel="0" r="28">
      <c r="A28" s="16"/>
      <c r="B28" s="16"/>
      <c r="C28" s="18"/>
      <c r="D28" s="18" t="s">
        <v>34</v>
      </c>
      <c r="E28" s="20" t="n">
        <v>1465</v>
      </c>
      <c r="F28" s="20"/>
      <c r="G28" s="20"/>
      <c r="H28" s="20"/>
      <c r="I28" s="19"/>
      <c r="J28" s="19"/>
      <c r="K28" s="19"/>
      <c r="L28" s="19"/>
    </row>
    <row collapsed="false" customFormat="false" customHeight="false" hidden="true" ht="15" outlineLevel="0" r="29">
      <c r="A29" s="16"/>
      <c r="B29" s="16"/>
      <c r="C29" s="18"/>
      <c r="D29" s="18"/>
      <c r="E29" s="20" t="n">
        <f aca="false">SUM(E30:E35)</f>
        <v>327614.6</v>
      </c>
      <c r="F29" s="20" t="n">
        <f aca="false">SUM(F30:F35)</f>
        <v>344075.33</v>
      </c>
      <c r="G29" s="20"/>
      <c r="H29" s="20"/>
      <c r="I29" s="20"/>
      <c r="J29" s="20"/>
      <c r="K29" s="20"/>
      <c r="L29" s="20"/>
    </row>
    <row collapsed="false" customFormat="false" customHeight="false" hidden="true" ht="15" outlineLevel="0" r="30">
      <c r="A30" s="16"/>
      <c r="B30" s="16"/>
      <c r="C30" s="18"/>
      <c r="D30" s="18" t="s">
        <v>35</v>
      </c>
      <c r="E30" s="20" t="n">
        <v>242564.7</v>
      </c>
      <c r="F30" s="20" t="n">
        <f aca="false">E30*1.05</f>
        <v>254692.935</v>
      </c>
      <c r="G30" s="20" t="n">
        <f aca="false">F30*1.05</f>
        <v>267427.58175</v>
      </c>
      <c r="H30" s="20" t="n">
        <f aca="false">G30*1.05</f>
        <v>280798.9608375</v>
      </c>
      <c r="I30" s="20" t="n">
        <f aca="false">H30*1.05</f>
        <v>294838.908879375</v>
      </c>
      <c r="J30" s="20" t="n">
        <f aca="false">I30*1.05</f>
        <v>309580.854323344</v>
      </c>
      <c r="K30" s="20" t="n">
        <f aca="false">J30*1.05</f>
        <v>325059.897039511</v>
      </c>
      <c r="L30" s="20" t="n">
        <f aca="false">K30*1.05</f>
        <v>341312.891891487</v>
      </c>
    </row>
    <row collapsed="false" customFormat="false" customHeight="false" hidden="true" ht="15" outlineLevel="0" r="31">
      <c r="A31" s="16"/>
      <c r="B31" s="16"/>
      <c r="C31" s="18"/>
      <c r="D31" s="18" t="s">
        <v>36</v>
      </c>
      <c r="E31" s="20" t="n">
        <v>-300</v>
      </c>
      <c r="F31" s="20" t="n">
        <v>-300</v>
      </c>
      <c r="G31" s="20" t="n">
        <v>-300</v>
      </c>
      <c r="H31" s="20" t="n">
        <v>-300</v>
      </c>
      <c r="I31" s="20" t="n">
        <v>-300</v>
      </c>
      <c r="J31" s="20" t="n">
        <v>-300</v>
      </c>
      <c r="K31" s="20" t="n">
        <v>-300</v>
      </c>
      <c r="L31" s="20" t="n">
        <v>-300</v>
      </c>
    </row>
    <row collapsed="false" customFormat="false" customHeight="false" hidden="true" ht="15" outlineLevel="0" r="32">
      <c r="A32" s="16"/>
      <c r="B32" s="16"/>
      <c r="C32" s="18"/>
      <c r="D32" s="18" t="s">
        <v>37</v>
      </c>
      <c r="E32" s="20" t="n">
        <v>-400</v>
      </c>
      <c r="F32" s="20" t="n">
        <v>-400</v>
      </c>
      <c r="G32" s="20" t="n">
        <v>-400</v>
      </c>
      <c r="H32" s="20" t="n">
        <v>-400</v>
      </c>
      <c r="I32" s="20" t="n">
        <v>-400</v>
      </c>
      <c r="J32" s="20" t="n">
        <v>-400</v>
      </c>
      <c r="K32" s="20" t="n">
        <v>-400</v>
      </c>
      <c r="L32" s="20" t="n">
        <v>-400</v>
      </c>
    </row>
    <row collapsed="false" customFormat="false" customHeight="false" hidden="true" ht="15" outlineLevel="0" r="33">
      <c r="A33" s="16"/>
      <c r="B33" s="16"/>
      <c r="C33" s="18"/>
      <c r="D33" s="18" t="s">
        <v>38</v>
      </c>
      <c r="E33" s="20" t="n">
        <v>-500</v>
      </c>
      <c r="F33" s="20" t="n">
        <v>-500</v>
      </c>
      <c r="G33" s="20" t="n">
        <v>-500</v>
      </c>
      <c r="H33" s="20" t="n">
        <v>-500</v>
      </c>
      <c r="I33" s="20" t="n">
        <v>-500</v>
      </c>
      <c r="J33" s="20" t="n">
        <v>-500</v>
      </c>
      <c r="K33" s="20" t="n">
        <v>-500</v>
      </c>
      <c r="L33" s="20" t="n">
        <v>-500</v>
      </c>
    </row>
    <row collapsed="false" customFormat="false" customHeight="false" hidden="true" ht="15" outlineLevel="0" r="34">
      <c r="A34" s="16"/>
      <c r="B34" s="16"/>
      <c r="C34" s="18"/>
      <c r="D34" s="18" t="s">
        <v>39</v>
      </c>
      <c r="E34" s="20" t="n">
        <v>-400</v>
      </c>
      <c r="F34" s="20" t="n">
        <v>-400</v>
      </c>
      <c r="G34" s="20" t="n">
        <v>-400</v>
      </c>
      <c r="H34" s="20" t="n">
        <v>-400</v>
      </c>
      <c r="I34" s="20" t="n">
        <v>-400</v>
      </c>
      <c r="J34" s="20" t="n">
        <v>-400</v>
      </c>
      <c r="K34" s="20" t="n">
        <v>-400</v>
      </c>
      <c r="L34" s="20" t="n">
        <v>-400</v>
      </c>
    </row>
    <row collapsed="false" customFormat="false" customHeight="false" hidden="true" ht="15" outlineLevel="0" r="35">
      <c r="A35" s="16"/>
      <c r="B35" s="16"/>
      <c r="C35" s="18"/>
      <c r="D35" s="18" t="s">
        <v>40</v>
      </c>
      <c r="E35" s="20" t="n">
        <v>86649.9</v>
      </c>
      <c r="F35" s="20" t="n">
        <f aca="false">E35*1.05</f>
        <v>90982.395</v>
      </c>
      <c r="G35" s="20" t="n">
        <f aca="false">F35*1.05</f>
        <v>95531.51475</v>
      </c>
      <c r="H35" s="20" t="n">
        <f aca="false">G35*1.05</f>
        <v>100308.0904875</v>
      </c>
      <c r="I35" s="20" t="n">
        <f aca="false">H35*1.05</f>
        <v>105323.495011875</v>
      </c>
      <c r="J35" s="20" t="n">
        <f aca="false">I35*1.05</f>
        <v>110589.669762469</v>
      </c>
      <c r="K35" s="20" t="n">
        <f aca="false">J35*1.05</f>
        <v>116119.153250592</v>
      </c>
      <c r="L35" s="20" t="n">
        <f aca="false">K35*1.05</f>
        <v>121925.110913122</v>
      </c>
    </row>
    <row collapsed="false" customFormat="false" customHeight="true" hidden="false" ht="14.05" outlineLevel="0" r="36">
      <c r="A36" s="16" t="s">
        <v>21</v>
      </c>
      <c r="B36" s="16" t="s">
        <v>41</v>
      </c>
      <c r="C36" s="18" t="s">
        <v>42</v>
      </c>
      <c r="D36" s="18" t="s">
        <v>31</v>
      </c>
      <c r="E36" s="19" t="e">
        <f aca="false">E37+#ссыл!+#ссыл!+E39</f>
        <v>#NAME?</v>
      </c>
      <c r="F36" s="19" t="e">
        <f aca="false">F37+#ссыл!+#ссыл!+F39</f>
        <v>#NAME?</v>
      </c>
      <c r="G36" s="19" t="n">
        <f aca="false">G37+G38</f>
        <v>29416</v>
      </c>
      <c r="H36" s="19" t="n">
        <f aca="false">H37+H38</f>
        <v>30434</v>
      </c>
      <c r="I36" s="19" t="n">
        <f aca="false">I37+I38</f>
        <v>31459</v>
      </c>
      <c r="J36" s="19" t="n">
        <f aca="false">J37+J38</f>
        <v>32353</v>
      </c>
      <c r="K36" s="19" t="n">
        <f aca="false">K37+K38</f>
        <v>33323</v>
      </c>
      <c r="L36" s="19" t="n">
        <f aca="false">L37+L38</f>
        <v>34272</v>
      </c>
    </row>
    <row collapsed="false" customFormat="false" customHeight="false" hidden="false" ht="14.05" outlineLevel="0" r="37">
      <c r="A37" s="16"/>
      <c r="B37" s="16"/>
      <c r="C37" s="18"/>
      <c r="D37" s="17" t="s">
        <v>24</v>
      </c>
      <c r="E37" s="23" t="n">
        <v>67481.4</v>
      </c>
      <c r="F37" s="23" t="n">
        <v>76538</v>
      </c>
      <c r="G37" s="23" t="n">
        <v>28884</v>
      </c>
      <c r="H37" s="24" t="n">
        <v>29880</v>
      </c>
      <c r="I37" s="23" t="n">
        <v>30893</v>
      </c>
      <c r="J37" s="23" t="n">
        <v>31770</v>
      </c>
      <c r="K37" s="23" t="n">
        <v>32723</v>
      </c>
      <c r="L37" s="23" t="n">
        <v>33651</v>
      </c>
    </row>
    <row collapsed="false" customFormat="true" customHeight="true" hidden="false" ht="27.6" outlineLevel="0" r="38" s="25">
      <c r="A38" s="16"/>
      <c r="B38" s="16"/>
      <c r="C38" s="18"/>
      <c r="D38" s="18" t="s">
        <v>26</v>
      </c>
      <c r="E38" s="19" t="n">
        <v>72011.4</v>
      </c>
      <c r="F38" s="19" t="n">
        <v>76538</v>
      </c>
      <c r="G38" s="19" t="n">
        <v>532</v>
      </c>
      <c r="H38" s="20" t="n">
        <v>554</v>
      </c>
      <c r="I38" s="19" t="n">
        <v>566</v>
      </c>
      <c r="J38" s="19" t="n">
        <v>583</v>
      </c>
      <c r="K38" s="19" t="n">
        <v>600</v>
      </c>
      <c r="L38" s="19" t="n">
        <v>621</v>
      </c>
    </row>
    <row collapsed="false" customFormat="false" customHeight="true" hidden="true" ht="35.25" outlineLevel="0" r="39">
      <c r="A39" s="16"/>
      <c r="B39" s="16"/>
      <c r="C39" s="18"/>
      <c r="D39" s="18" t="s">
        <v>25</v>
      </c>
      <c r="E39" s="19" t="n">
        <v>4530</v>
      </c>
      <c r="F39" s="19" t="n">
        <f aca="false">F40</f>
        <v>0</v>
      </c>
      <c r="G39" s="19" t="n">
        <f aca="false">G40</f>
        <v>0</v>
      </c>
      <c r="H39" s="19" t="n">
        <f aca="false">H40</f>
        <v>0</v>
      </c>
      <c r="I39" s="19" t="n">
        <f aca="false">I40</f>
        <v>0</v>
      </c>
      <c r="J39" s="19" t="n">
        <f aca="false">J40</f>
        <v>0</v>
      </c>
      <c r="K39" s="19" t="n">
        <f aca="false">K40</f>
        <v>0</v>
      </c>
      <c r="L39" s="19" t="n">
        <f aca="false">L40</f>
        <v>0</v>
      </c>
    </row>
    <row collapsed="false" customFormat="false" customHeight="false" hidden="true" ht="14.05" outlineLevel="0" r="40">
      <c r="A40" s="16"/>
      <c r="B40" s="16"/>
      <c r="C40" s="18"/>
      <c r="D40" s="18"/>
      <c r="E40" s="19" t="n">
        <f aca="false">SUM(E41:E43)</f>
        <v>4530</v>
      </c>
      <c r="F40" s="19"/>
      <c r="G40" s="19"/>
      <c r="H40" s="20"/>
      <c r="I40" s="19"/>
      <c r="J40" s="19"/>
      <c r="K40" s="19"/>
      <c r="L40" s="19"/>
    </row>
    <row collapsed="false" customFormat="false" customHeight="true" hidden="true" ht="22.5" outlineLevel="0" r="41">
      <c r="A41" s="16"/>
      <c r="B41" s="16"/>
      <c r="C41" s="18"/>
      <c r="D41" s="18" t="s">
        <v>43</v>
      </c>
      <c r="E41" s="19" t="n">
        <v>803</v>
      </c>
      <c r="F41" s="19"/>
      <c r="G41" s="19"/>
      <c r="H41" s="20"/>
      <c r="I41" s="19"/>
      <c r="J41" s="19"/>
      <c r="K41" s="19"/>
      <c r="L41" s="19"/>
    </row>
    <row collapsed="false" customFormat="false" customHeight="false" hidden="true" ht="14.05" outlineLevel="0" r="42">
      <c r="A42" s="16"/>
      <c r="B42" s="16"/>
      <c r="C42" s="18"/>
      <c r="D42" s="18" t="s">
        <v>44</v>
      </c>
      <c r="E42" s="19" t="n">
        <v>3727</v>
      </c>
      <c r="F42" s="19"/>
      <c r="G42" s="19"/>
      <c r="H42" s="20"/>
      <c r="I42" s="19"/>
      <c r="J42" s="19"/>
      <c r="K42" s="19"/>
      <c r="L42" s="19"/>
    </row>
    <row collapsed="false" customFormat="false" customHeight="false" hidden="true" ht="14.05" outlineLevel="0" r="43">
      <c r="A43" s="16"/>
      <c r="B43" s="16"/>
      <c r="C43" s="18"/>
      <c r="D43" s="18" t="s">
        <v>34</v>
      </c>
      <c r="E43" s="19" t="n">
        <v>0</v>
      </c>
      <c r="F43" s="19"/>
      <c r="G43" s="19"/>
      <c r="H43" s="20"/>
      <c r="I43" s="19"/>
      <c r="J43" s="19"/>
      <c r="K43" s="19"/>
      <c r="L43" s="19"/>
    </row>
    <row collapsed="false" customFormat="false" customHeight="false" hidden="true" ht="15" outlineLevel="0" r="44">
      <c r="A44" s="16"/>
      <c r="B44" s="16"/>
      <c r="C44" s="18"/>
      <c r="D44" s="18"/>
      <c r="E44" s="19" t="n">
        <f aca="false">SUM(E45:E46)</f>
        <v>6610.9</v>
      </c>
      <c r="F44" s="19" t="n">
        <f aca="false">SUM(F45:F46)</f>
        <v>6941.445</v>
      </c>
      <c r="G44" s="19" t="n">
        <f aca="false">SUM(G45:G46)</f>
        <v>7288.51725</v>
      </c>
      <c r="H44" s="19" t="n">
        <f aca="false">SUM(H45:H46)</f>
        <v>7652.9431125</v>
      </c>
      <c r="I44" s="19" t="n">
        <f aca="false">SUM(I45:I46)</f>
        <v>8035.590268125</v>
      </c>
      <c r="J44" s="19" t="n">
        <f aca="false">SUM(J45:J46)</f>
        <v>8437.36978153125</v>
      </c>
      <c r="K44" s="19" t="n">
        <f aca="false">SUM(K45:K46)</f>
        <v>8859.23827060782</v>
      </c>
      <c r="L44" s="19" t="n">
        <f aca="false">SUM(L45:L46)</f>
        <v>9302.2001841382</v>
      </c>
    </row>
    <row collapsed="false" customFormat="false" customHeight="false" hidden="true" ht="15" outlineLevel="0" r="45">
      <c r="A45" s="16"/>
      <c r="B45" s="16"/>
      <c r="C45" s="18"/>
      <c r="D45" s="18" t="s">
        <v>35</v>
      </c>
      <c r="E45" s="19" t="n">
        <v>2610.8</v>
      </c>
      <c r="F45" s="19" t="n">
        <f aca="false">E45*1.05</f>
        <v>2741.34</v>
      </c>
      <c r="G45" s="19" t="n">
        <f aca="false">F45*1.05</f>
        <v>2878.407</v>
      </c>
      <c r="H45" s="19" t="n">
        <f aca="false">G45*1.05</f>
        <v>3022.32735</v>
      </c>
      <c r="I45" s="19" t="n">
        <f aca="false">H45*1.05</f>
        <v>3173.4437175</v>
      </c>
      <c r="J45" s="19" t="n">
        <f aca="false">I45*1.05</f>
        <v>3332.115903375</v>
      </c>
      <c r="K45" s="19" t="n">
        <f aca="false">J45*1.05</f>
        <v>3498.72169854375</v>
      </c>
      <c r="L45" s="19" t="n">
        <f aca="false">K45*1.05</f>
        <v>3673.65778347094</v>
      </c>
    </row>
    <row collapsed="false" customFormat="false" customHeight="false" hidden="true" ht="15" outlineLevel="0" r="46">
      <c r="A46" s="16"/>
      <c r="B46" s="16"/>
      <c r="C46" s="18"/>
      <c r="D46" s="18" t="s">
        <v>40</v>
      </c>
      <c r="E46" s="19" t="n">
        <v>4000.1</v>
      </c>
      <c r="F46" s="19" t="n">
        <f aca="false">E46*1.05</f>
        <v>4200.105</v>
      </c>
      <c r="G46" s="19" t="n">
        <f aca="false">F46*1.05</f>
        <v>4410.11025</v>
      </c>
      <c r="H46" s="19" t="n">
        <f aca="false">G46*1.05</f>
        <v>4630.6157625</v>
      </c>
      <c r="I46" s="19" t="n">
        <f aca="false">H46*1.05</f>
        <v>4862.146550625</v>
      </c>
      <c r="J46" s="19" t="n">
        <f aca="false">I46*1.05</f>
        <v>5105.25387815625</v>
      </c>
      <c r="K46" s="19" t="n">
        <f aca="false">J46*1.05</f>
        <v>5360.51657206406</v>
      </c>
      <c r="L46" s="19" t="n">
        <f aca="false">K46*1.05</f>
        <v>5628.54240066727</v>
      </c>
    </row>
    <row collapsed="false" customFormat="false" customHeight="true" hidden="false" ht="14.05" outlineLevel="0" r="47">
      <c r="A47" s="16" t="s">
        <v>21</v>
      </c>
      <c r="B47" s="16" t="s">
        <v>45</v>
      </c>
      <c r="C47" s="18" t="s">
        <v>46</v>
      </c>
      <c r="D47" s="18" t="s">
        <v>23</v>
      </c>
      <c r="E47" s="19" t="e">
        <f aca="false">E48+#ссыл!+#ссыл!+#ссыл!</f>
        <v>#NAME?</v>
      </c>
      <c r="F47" s="19" t="e">
        <f aca="false">F48+#ссыл!+#ссыл!+#ссыл!</f>
        <v>#NAME?</v>
      </c>
      <c r="G47" s="19" t="n">
        <f aca="false">G49+G48</f>
        <v>18391</v>
      </c>
      <c r="H47" s="19" t="n">
        <f aca="false">H49+H48</f>
        <v>18750</v>
      </c>
      <c r="I47" s="19" t="n">
        <f aca="false">I49+I48</f>
        <v>19100</v>
      </c>
      <c r="J47" s="19" t="n">
        <f aca="false">J49+J48</f>
        <v>19545</v>
      </c>
      <c r="K47" s="19" t="n">
        <f aca="false">K49+K48</f>
        <v>19877</v>
      </c>
      <c r="L47" s="19" t="n">
        <f aca="false">L49+L48</f>
        <v>20198</v>
      </c>
    </row>
    <row collapsed="false" customFormat="false" customHeight="false" hidden="false" ht="14.05" outlineLevel="0" r="48">
      <c r="A48" s="16"/>
      <c r="B48" s="16"/>
      <c r="C48" s="18"/>
      <c r="D48" s="17" t="s">
        <v>24</v>
      </c>
      <c r="E48" s="23" t="n">
        <v>126702</v>
      </c>
      <c r="F48" s="23" t="n">
        <v>105545.3</v>
      </c>
      <c r="G48" s="23" t="n">
        <v>17789</v>
      </c>
      <c r="H48" s="23" t="n">
        <v>18116</v>
      </c>
      <c r="I48" s="23" t="n">
        <v>18447</v>
      </c>
      <c r="J48" s="23" t="n">
        <v>18872</v>
      </c>
      <c r="K48" s="23" t="n">
        <v>19184</v>
      </c>
      <c r="L48" s="23" t="n">
        <v>19499</v>
      </c>
    </row>
    <row collapsed="false" customFormat="false" customHeight="false" hidden="false" ht="14.05" outlineLevel="0" r="49">
      <c r="A49" s="16"/>
      <c r="B49" s="16"/>
      <c r="C49" s="18"/>
      <c r="D49" s="18" t="s">
        <v>26</v>
      </c>
      <c r="E49" s="19" t="n">
        <v>126686.1</v>
      </c>
      <c r="F49" s="19" t="n">
        <v>105545.3</v>
      </c>
      <c r="G49" s="19" t="n">
        <v>602</v>
      </c>
      <c r="H49" s="20" t="n">
        <v>634</v>
      </c>
      <c r="I49" s="19" t="n">
        <v>653</v>
      </c>
      <c r="J49" s="19" t="n">
        <v>673</v>
      </c>
      <c r="K49" s="19" t="n">
        <v>693</v>
      </c>
      <c r="L49" s="19" t="n">
        <v>699</v>
      </c>
    </row>
    <row collapsed="false" customFormat="false" customHeight="false" hidden="true" ht="14.05" outlineLevel="0" r="50">
      <c r="A50" s="16"/>
      <c r="B50" s="16"/>
      <c r="C50" s="18"/>
      <c r="D50" s="18" t="s">
        <v>25</v>
      </c>
      <c r="E50" s="19" t="n">
        <v>0</v>
      </c>
      <c r="F50" s="19" t="n">
        <f aca="false">F51</f>
        <v>0</v>
      </c>
      <c r="G50" s="19" t="n">
        <f aca="false">G51</f>
        <v>0</v>
      </c>
      <c r="H50" s="19" t="n">
        <f aca="false">H51</f>
        <v>0</v>
      </c>
      <c r="I50" s="19" t="n">
        <f aca="false">I51</f>
        <v>0</v>
      </c>
      <c r="J50" s="19" t="n">
        <f aca="false">J51</f>
        <v>0</v>
      </c>
      <c r="K50" s="19" t="n">
        <f aca="false">K51</f>
        <v>0</v>
      </c>
      <c r="L50" s="19" t="n">
        <f aca="false">L51</f>
        <v>0</v>
      </c>
    </row>
    <row collapsed="false" customFormat="false" customHeight="false" hidden="true" ht="14.05" outlineLevel="0" r="51">
      <c r="A51" s="16"/>
      <c r="B51" s="16"/>
      <c r="C51" s="18"/>
      <c r="D51" s="18" t="s">
        <v>34</v>
      </c>
      <c r="E51" s="19" t="n">
        <v>1262.5</v>
      </c>
      <c r="F51" s="19"/>
      <c r="G51" s="19"/>
      <c r="H51" s="20"/>
      <c r="I51" s="19"/>
      <c r="J51" s="19"/>
      <c r="K51" s="19"/>
      <c r="L51" s="19"/>
    </row>
    <row collapsed="false" customFormat="false" customHeight="false" hidden="true" ht="15" outlineLevel="0" r="52">
      <c r="A52" s="16"/>
      <c r="B52" s="16"/>
      <c r="C52" s="18"/>
      <c r="D52" s="18"/>
      <c r="E52" s="19" t="n">
        <f aca="false">SUM(E53:E55)</f>
        <v>47882.7</v>
      </c>
      <c r="F52" s="19" t="n">
        <f aca="false">SUM(F53:F55)</f>
        <v>50696.835</v>
      </c>
      <c r="G52" s="19" t="n">
        <f aca="false">SUM(G53:G55)</f>
        <v>53231.67675</v>
      </c>
      <c r="H52" s="19" t="n">
        <f aca="false">SUM(H53:H55)</f>
        <v>55893.2605875</v>
      </c>
      <c r="I52" s="19" t="n">
        <f aca="false">SUM(I53:I55)</f>
        <v>58687.923616875</v>
      </c>
      <c r="J52" s="19" t="n">
        <f aca="false">SUM(J53:J55)</f>
        <v>61622.3197977188</v>
      </c>
      <c r="K52" s="19" t="n">
        <f aca="false">SUM(K53:K55)</f>
        <v>64703.4357876047</v>
      </c>
      <c r="L52" s="19" t="n">
        <f aca="false">SUM(L53:L55)</f>
        <v>67938.6075769849</v>
      </c>
    </row>
    <row collapsed="false" customFormat="false" customHeight="false" hidden="true" ht="15" outlineLevel="0" r="53">
      <c r="A53" s="16"/>
      <c r="B53" s="16"/>
      <c r="C53" s="18"/>
      <c r="D53" s="18" t="s">
        <v>35</v>
      </c>
      <c r="E53" s="19" t="n">
        <v>36057.1</v>
      </c>
      <c r="F53" s="19" t="n">
        <f aca="false">E53*1.05</f>
        <v>37859.955</v>
      </c>
      <c r="G53" s="19" t="n">
        <f aca="false">F53*1.05</f>
        <v>39752.95275</v>
      </c>
      <c r="H53" s="19" t="n">
        <f aca="false">G53*1.05</f>
        <v>41740.6003875</v>
      </c>
      <c r="I53" s="19" t="n">
        <f aca="false">H53*1.05</f>
        <v>43827.630406875</v>
      </c>
      <c r="J53" s="19" t="n">
        <f aca="false">I53*1.05</f>
        <v>46019.0119272188</v>
      </c>
      <c r="K53" s="19" t="n">
        <f aca="false">J53*1.05</f>
        <v>48319.9625235797</v>
      </c>
      <c r="L53" s="19" t="n">
        <f aca="false">K53*1.05</f>
        <v>50735.9606497587</v>
      </c>
    </row>
    <row collapsed="false" customFormat="false" customHeight="false" hidden="true" ht="15" outlineLevel="0" r="54">
      <c r="A54" s="16"/>
      <c r="B54" s="16"/>
      <c r="C54" s="18"/>
      <c r="D54" s="18" t="s">
        <v>47</v>
      </c>
      <c r="E54" s="19" t="n">
        <v>-400</v>
      </c>
      <c r="F54" s="19"/>
      <c r="G54" s="19"/>
      <c r="H54" s="20"/>
      <c r="I54" s="19"/>
      <c r="J54" s="19"/>
      <c r="K54" s="19"/>
      <c r="L54" s="19"/>
    </row>
    <row collapsed="false" customFormat="false" customHeight="false" hidden="true" ht="15" outlineLevel="0" r="55">
      <c r="A55" s="16"/>
      <c r="B55" s="16"/>
      <c r="C55" s="18"/>
      <c r="D55" s="18" t="s">
        <v>40</v>
      </c>
      <c r="E55" s="19" t="n">
        <v>12225.6</v>
      </c>
      <c r="F55" s="19" t="n">
        <f aca="false">E55*1.05</f>
        <v>12836.88</v>
      </c>
      <c r="G55" s="19" t="n">
        <f aca="false">F55*1.05</f>
        <v>13478.724</v>
      </c>
      <c r="H55" s="19" t="n">
        <f aca="false">G55*1.05</f>
        <v>14152.6602</v>
      </c>
      <c r="I55" s="19" t="n">
        <f aca="false">H55*1.05</f>
        <v>14860.29321</v>
      </c>
      <c r="J55" s="19" t="n">
        <f aca="false">I55*1.05</f>
        <v>15603.3078705</v>
      </c>
      <c r="K55" s="19" t="n">
        <f aca="false">J55*1.05</f>
        <v>16383.473264025</v>
      </c>
      <c r="L55" s="19" t="n">
        <f aca="false">K55*1.05</f>
        <v>17202.6469272263</v>
      </c>
    </row>
    <row collapsed="false" customFormat="false" customHeight="true" hidden="false" ht="14.05" outlineLevel="0" r="56">
      <c r="A56" s="16" t="s">
        <v>21</v>
      </c>
      <c r="B56" s="16" t="s">
        <v>48</v>
      </c>
      <c r="C56" s="18" t="s">
        <v>49</v>
      </c>
      <c r="D56" s="18" t="s">
        <v>23</v>
      </c>
      <c r="E56" s="19" t="n">
        <f aca="false">E57</f>
        <v>15579</v>
      </c>
      <c r="F56" s="19" t="n">
        <f aca="false">F57</f>
        <v>17502.8</v>
      </c>
      <c r="G56" s="19" t="n">
        <f aca="false">G57+G59</f>
        <v>5018</v>
      </c>
      <c r="H56" s="19" t="n">
        <f aca="false">H57+H59</f>
        <v>5190</v>
      </c>
      <c r="I56" s="19" t="n">
        <f aca="false">I57+I59</f>
        <v>5348</v>
      </c>
      <c r="J56" s="19" t="n">
        <f aca="false">J57+J59</f>
        <v>5510</v>
      </c>
      <c r="K56" s="19" t="n">
        <f aca="false">K57+K59</f>
        <v>5676</v>
      </c>
      <c r="L56" s="19" t="n">
        <f aca="false">L57+L59</f>
        <v>5848</v>
      </c>
    </row>
    <row collapsed="false" customFormat="false" customHeight="false" hidden="false" ht="14.05" outlineLevel="0" r="57">
      <c r="A57" s="16"/>
      <c r="B57" s="16"/>
      <c r="C57" s="18"/>
      <c r="D57" s="17" t="s">
        <v>24</v>
      </c>
      <c r="E57" s="23" t="n">
        <v>15579</v>
      </c>
      <c r="F57" s="23" t="n">
        <v>17502.8</v>
      </c>
      <c r="G57" s="23" t="n">
        <v>4758</v>
      </c>
      <c r="H57" s="21" t="n">
        <v>4920</v>
      </c>
      <c r="I57" s="23" t="n">
        <v>5068</v>
      </c>
      <c r="J57" s="23" t="n">
        <v>5220</v>
      </c>
      <c r="K57" s="23" t="n">
        <v>5376</v>
      </c>
      <c r="L57" s="23" t="n">
        <v>5528</v>
      </c>
    </row>
    <row collapsed="false" customFormat="false" customHeight="false" hidden="true" ht="14.05" outlineLevel="0" r="58">
      <c r="A58" s="16"/>
      <c r="B58" s="16"/>
      <c r="C58" s="18"/>
      <c r="D58" s="18" t="s">
        <v>25</v>
      </c>
      <c r="E58" s="19"/>
      <c r="F58" s="19"/>
      <c r="G58" s="19"/>
      <c r="H58" s="20"/>
      <c r="I58" s="19"/>
      <c r="J58" s="19"/>
      <c r="K58" s="19"/>
      <c r="L58" s="19"/>
    </row>
    <row collapsed="false" customFormat="false" customHeight="true" hidden="false" ht="39.75" outlineLevel="0" r="59">
      <c r="A59" s="16"/>
      <c r="B59" s="16"/>
      <c r="C59" s="18"/>
      <c r="D59" s="18" t="s">
        <v>26</v>
      </c>
      <c r="E59" s="19"/>
      <c r="F59" s="19"/>
      <c r="G59" s="19" t="n">
        <v>260</v>
      </c>
      <c r="H59" s="20" t="n">
        <v>270</v>
      </c>
      <c r="I59" s="19" t="n">
        <v>280</v>
      </c>
      <c r="J59" s="19" t="n">
        <v>290</v>
      </c>
      <c r="K59" s="19" t="n">
        <v>300</v>
      </c>
      <c r="L59" s="19" t="n">
        <v>320</v>
      </c>
    </row>
    <row collapsed="false" customFormat="false" customHeight="false" hidden="true" ht="15" outlineLevel="0" r="60">
      <c r="A60" s="16"/>
      <c r="B60" s="16"/>
      <c r="C60" s="18"/>
      <c r="D60" s="18"/>
      <c r="E60" s="23"/>
      <c r="F60" s="23"/>
      <c r="G60" s="23"/>
      <c r="H60" s="23"/>
      <c r="I60" s="23"/>
      <c r="J60" s="23"/>
      <c r="K60" s="23"/>
      <c r="L60" s="23"/>
    </row>
    <row collapsed="false" customFormat="false" customHeight="false" hidden="true" ht="15" outlineLevel="0" r="61">
      <c r="A61" s="16"/>
      <c r="B61" s="16"/>
      <c r="C61" s="18"/>
      <c r="D61" s="17"/>
      <c r="E61" s="23"/>
      <c r="F61" s="23"/>
      <c r="G61" s="23"/>
      <c r="H61" s="23"/>
      <c r="I61" s="23"/>
      <c r="J61" s="23"/>
      <c r="K61" s="23"/>
      <c r="L61" s="23"/>
    </row>
    <row collapsed="false" customFormat="false" customHeight="false" hidden="true" ht="15" outlineLevel="0" r="62">
      <c r="A62" s="16"/>
      <c r="B62" s="16"/>
      <c r="C62" s="18"/>
      <c r="D62" s="18"/>
      <c r="E62" s="19"/>
      <c r="F62" s="19"/>
      <c r="G62" s="19"/>
      <c r="H62" s="20"/>
      <c r="I62" s="19"/>
      <c r="J62" s="19"/>
      <c r="K62" s="19"/>
      <c r="L62" s="19"/>
    </row>
    <row collapsed="false" customFormat="false" customHeight="false" hidden="true" ht="15" outlineLevel="0" r="63">
      <c r="A63" s="16"/>
      <c r="B63" s="16"/>
      <c r="C63" s="18"/>
      <c r="D63" s="18"/>
      <c r="E63" s="19"/>
      <c r="F63" s="19"/>
      <c r="G63" s="19"/>
      <c r="H63" s="20"/>
      <c r="I63" s="19"/>
      <c r="J63" s="19"/>
      <c r="K63" s="19"/>
      <c r="L63" s="19"/>
    </row>
    <row collapsed="false" customFormat="false" customHeight="false" hidden="true" ht="15" outlineLevel="0" r="64">
      <c r="A64" s="16"/>
      <c r="B64" s="16"/>
      <c r="C64" s="18"/>
      <c r="D64" s="18"/>
      <c r="E64" s="19"/>
      <c r="F64" s="19"/>
      <c r="G64" s="19"/>
      <c r="H64" s="19"/>
      <c r="I64" s="19"/>
      <c r="J64" s="19"/>
      <c r="K64" s="19"/>
      <c r="L64" s="19"/>
    </row>
    <row collapsed="false" customFormat="false" customHeight="false" hidden="true" ht="15" outlineLevel="0" r="65">
      <c r="A65" s="16"/>
      <c r="B65" s="16"/>
      <c r="C65" s="18"/>
      <c r="D65" s="18"/>
      <c r="E65" s="19"/>
      <c r="F65" s="19"/>
      <c r="G65" s="19"/>
      <c r="H65" s="19"/>
      <c r="I65" s="19"/>
      <c r="J65" s="19"/>
      <c r="K65" s="19"/>
      <c r="L65" s="19"/>
    </row>
    <row collapsed="false" customFormat="false" customHeight="false" hidden="true" ht="15" outlineLevel="0" r="66">
      <c r="A66" s="16"/>
      <c r="B66" s="16"/>
      <c r="C66" s="18"/>
      <c r="D66" s="18"/>
      <c r="E66" s="19"/>
      <c r="F66" s="19"/>
      <c r="G66" s="19"/>
      <c r="H66" s="20"/>
      <c r="I66" s="19"/>
      <c r="J66" s="19"/>
      <c r="K66" s="19"/>
      <c r="L66" s="19"/>
    </row>
    <row collapsed="false" customFormat="false" customHeight="false" hidden="true" ht="15" outlineLevel="0" r="67">
      <c r="A67" s="16"/>
      <c r="B67" s="16"/>
      <c r="C67" s="18"/>
      <c r="D67" s="18"/>
      <c r="E67" s="19"/>
      <c r="F67" s="19"/>
      <c r="G67" s="19"/>
      <c r="H67" s="20"/>
      <c r="I67" s="19"/>
      <c r="J67" s="19"/>
      <c r="K67" s="19"/>
      <c r="L67" s="19"/>
    </row>
    <row collapsed="false" customFormat="false" customHeight="false" hidden="true" ht="15" outlineLevel="0" r="68">
      <c r="A68" s="16"/>
      <c r="B68" s="16"/>
      <c r="C68" s="18"/>
      <c r="D68" s="18"/>
      <c r="E68" s="19"/>
      <c r="F68" s="19"/>
      <c r="G68" s="19"/>
      <c r="H68" s="20"/>
      <c r="I68" s="19"/>
      <c r="J68" s="19"/>
      <c r="K68" s="19"/>
      <c r="L68" s="19"/>
    </row>
    <row collapsed="false" customFormat="false" customHeight="false" hidden="true" ht="15" outlineLevel="0" r="69">
      <c r="A69" s="16"/>
      <c r="B69" s="16"/>
      <c r="C69" s="18"/>
      <c r="D69" s="18"/>
      <c r="E69" s="19"/>
      <c r="F69" s="19"/>
      <c r="G69" s="19"/>
      <c r="H69" s="20"/>
      <c r="I69" s="19"/>
      <c r="J69" s="19"/>
      <c r="K69" s="19"/>
      <c r="L69" s="19"/>
    </row>
    <row collapsed="false" customFormat="false" customHeight="false" hidden="true" ht="15" outlineLevel="0" r="70">
      <c r="A70" s="16"/>
      <c r="B70" s="16"/>
      <c r="C70" s="18"/>
      <c r="D70" s="18"/>
      <c r="E70" s="19"/>
      <c r="F70" s="19"/>
      <c r="G70" s="19"/>
      <c r="H70" s="19"/>
      <c r="I70" s="19"/>
      <c r="J70" s="19"/>
      <c r="K70" s="19"/>
      <c r="L70" s="19"/>
    </row>
    <row collapsed="false" customFormat="false" customHeight="false" hidden="true" ht="15" outlineLevel="0" r="71">
      <c r="A71" s="16"/>
      <c r="B71" s="16"/>
      <c r="C71" s="18"/>
      <c r="D71" s="18"/>
      <c r="E71" s="19"/>
      <c r="F71" s="19"/>
      <c r="G71" s="19"/>
      <c r="H71" s="19"/>
      <c r="I71" s="19"/>
      <c r="J71" s="19"/>
      <c r="K71" s="19"/>
      <c r="L71" s="19"/>
    </row>
    <row collapsed="false" customFormat="false" customHeight="false" hidden="true" ht="15" outlineLevel="0" r="72">
      <c r="A72" s="16"/>
      <c r="B72" s="16"/>
      <c r="C72" s="18"/>
      <c r="D72" s="18"/>
      <c r="E72" s="19"/>
      <c r="F72" s="19"/>
      <c r="G72" s="19"/>
      <c r="H72" s="19"/>
      <c r="I72" s="19"/>
      <c r="J72" s="19"/>
      <c r="K72" s="19"/>
      <c r="L72" s="19"/>
    </row>
    <row collapsed="false" customFormat="false" customHeight="false" hidden="true" ht="15" outlineLevel="0" r="73">
      <c r="A73" s="16"/>
      <c r="B73" s="16"/>
      <c r="C73" s="18"/>
      <c r="D73" s="18"/>
      <c r="E73" s="19"/>
      <c r="F73" s="19"/>
      <c r="G73" s="19"/>
      <c r="H73" s="20"/>
      <c r="I73" s="19"/>
      <c r="J73" s="19"/>
      <c r="K73" s="19"/>
      <c r="L73" s="19"/>
    </row>
    <row collapsed="false" customFormat="false" customHeight="false" hidden="true" ht="15" outlineLevel="0" r="74">
      <c r="A74" s="16"/>
      <c r="B74" s="16"/>
      <c r="C74" s="18"/>
      <c r="D74" s="18"/>
      <c r="E74" s="19"/>
      <c r="F74" s="19"/>
      <c r="G74" s="19"/>
      <c r="H74" s="19"/>
      <c r="I74" s="19"/>
      <c r="J74" s="19"/>
      <c r="K74" s="19"/>
      <c r="L74" s="19"/>
    </row>
    <row collapsed="false" customFormat="false" customHeight="false" hidden="true" ht="15" outlineLevel="0" r="75">
      <c r="A75" s="16"/>
      <c r="B75" s="16"/>
      <c r="C75" s="18"/>
      <c r="D75" s="18"/>
      <c r="E75" s="23"/>
      <c r="F75" s="23"/>
      <c r="G75" s="23"/>
      <c r="H75" s="23"/>
      <c r="I75" s="23"/>
      <c r="J75" s="23"/>
      <c r="K75" s="23"/>
      <c r="L75" s="23"/>
    </row>
    <row collapsed="false" customFormat="false" customHeight="false" hidden="true" ht="15" outlineLevel="0" r="76">
      <c r="A76" s="16"/>
      <c r="B76" s="16"/>
      <c r="C76" s="18"/>
      <c r="D76" s="18"/>
      <c r="E76" s="19"/>
      <c r="F76" s="19"/>
      <c r="G76" s="19"/>
      <c r="H76" s="20"/>
      <c r="I76" s="19"/>
      <c r="J76" s="19"/>
      <c r="K76" s="19"/>
      <c r="L76" s="19"/>
    </row>
    <row collapsed="false" customFormat="false" customHeight="false" hidden="true" ht="15" outlineLevel="0" r="77">
      <c r="A77" s="16"/>
      <c r="B77" s="16"/>
      <c r="C77" s="18"/>
      <c r="D77" s="18"/>
      <c r="E77" s="19"/>
      <c r="F77" s="19"/>
      <c r="G77" s="19"/>
      <c r="H77" s="19"/>
      <c r="I77" s="19"/>
      <c r="J77" s="19"/>
      <c r="K77" s="19"/>
      <c r="L77" s="19"/>
    </row>
    <row collapsed="false" customFormat="false" customHeight="false" hidden="true" ht="15" outlineLevel="0" r="78">
      <c r="A78" s="16"/>
      <c r="B78" s="16"/>
      <c r="C78" s="18"/>
      <c r="D78" s="18"/>
      <c r="E78" s="19"/>
      <c r="F78" s="19"/>
      <c r="G78" s="19"/>
      <c r="H78" s="20"/>
      <c r="I78" s="19"/>
      <c r="J78" s="19"/>
      <c r="K78" s="19"/>
      <c r="L78" s="19"/>
    </row>
    <row collapsed="false" customFormat="false" customHeight="false" hidden="true" ht="15" outlineLevel="0" r="79">
      <c r="A79" s="16"/>
      <c r="B79" s="16"/>
      <c r="C79" s="18"/>
      <c r="D79" s="18"/>
      <c r="E79" s="19"/>
      <c r="F79" s="19"/>
      <c r="G79" s="19"/>
      <c r="H79" s="20"/>
      <c r="I79" s="19"/>
      <c r="J79" s="19"/>
      <c r="K79" s="19"/>
      <c r="L79" s="19"/>
    </row>
    <row collapsed="false" customFormat="false" customHeight="false" hidden="true" ht="15" outlineLevel="0" r="80">
      <c r="A80" s="16"/>
      <c r="B80" s="16"/>
      <c r="C80" s="18"/>
      <c r="D80" s="18"/>
      <c r="E80" s="19"/>
      <c r="F80" s="19"/>
      <c r="G80" s="19"/>
      <c r="H80" s="19"/>
      <c r="I80" s="19"/>
      <c r="J80" s="19"/>
      <c r="K80" s="19"/>
      <c r="L80" s="19"/>
    </row>
    <row collapsed="false" customFormat="false" customHeight="false" hidden="true" ht="15" outlineLevel="0" r="81">
      <c r="A81" s="16"/>
      <c r="B81" s="16"/>
      <c r="C81" s="18"/>
      <c r="D81" s="18"/>
      <c r="E81" s="19"/>
      <c r="F81" s="19"/>
      <c r="G81" s="19"/>
      <c r="H81" s="20"/>
      <c r="I81" s="19"/>
      <c r="J81" s="19"/>
      <c r="K81" s="19"/>
      <c r="L81" s="19"/>
    </row>
    <row collapsed="false" customFormat="false" customHeight="false" hidden="true" ht="15" outlineLevel="0" r="82">
      <c r="A82" s="16"/>
      <c r="B82" s="16"/>
      <c r="C82" s="18"/>
      <c r="D82" s="18"/>
      <c r="E82" s="19"/>
      <c r="F82" s="19"/>
      <c r="G82" s="19"/>
      <c r="H82" s="20"/>
      <c r="I82" s="19"/>
      <c r="J82" s="19"/>
      <c r="K82" s="19"/>
      <c r="L82" s="19"/>
    </row>
    <row collapsed="false" customFormat="false" customHeight="false" hidden="true" ht="15" outlineLevel="0" r="83">
      <c r="A83" s="16"/>
      <c r="B83" s="16"/>
      <c r="C83" s="18"/>
      <c r="D83" s="18"/>
      <c r="E83" s="19"/>
      <c r="F83" s="19"/>
      <c r="G83" s="19"/>
      <c r="H83" s="20"/>
      <c r="I83" s="20"/>
      <c r="J83" s="20"/>
      <c r="K83" s="20"/>
      <c r="L83" s="20"/>
    </row>
    <row collapsed="false" customFormat="false" customHeight="false" hidden="true" ht="15" outlineLevel="0" r="84">
      <c r="A84" s="16"/>
      <c r="B84" s="16"/>
      <c r="C84" s="18"/>
      <c r="D84" s="18"/>
      <c r="E84" s="19"/>
      <c r="F84" s="19"/>
      <c r="G84" s="19"/>
      <c r="H84" s="20"/>
      <c r="I84" s="19"/>
      <c r="J84" s="19"/>
      <c r="K84" s="19"/>
      <c r="L84" s="19"/>
    </row>
    <row collapsed="false" customFormat="false" customHeight="false" hidden="true" ht="15" outlineLevel="0" r="85">
      <c r="A85" s="16"/>
      <c r="B85" s="16"/>
      <c r="C85" s="18"/>
      <c r="D85" s="18"/>
      <c r="E85" s="19"/>
      <c r="F85" s="19"/>
      <c r="G85" s="19"/>
      <c r="H85" s="20"/>
      <c r="I85" s="19"/>
      <c r="J85" s="19"/>
      <c r="K85" s="19"/>
      <c r="L85" s="19"/>
    </row>
    <row collapsed="false" customFormat="false" customHeight="false" hidden="true" ht="15" outlineLevel="0" r="86">
      <c r="A86" s="16"/>
      <c r="B86" s="16"/>
      <c r="C86" s="18"/>
      <c r="D86" s="18"/>
      <c r="E86" s="19"/>
      <c r="F86" s="19"/>
      <c r="G86" s="19"/>
      <c r="H86" s="20"/>
      <c r="I86" s="19"/>
      <c r="J86" s="19"/>
      <c r="K86" s="19"/>
      <c r="L86" s="19"/>
    </row>
    <row collapsed="false" customFormat="false" customHeight="false" hidden="true" ht="15" outlineLevel="0" r="87">
      <c r="A87" s="16"/>
      <c r="B87" s="16"/>
      <c r="C87" s="18"/>
      <c r="D87" s="18"/>
      <c r="E87" s="19"/>
      <c r="F87" s="19"/>
      <c r="G87" s="19"/>
      <c r="H87" s="19"/>
      <c r="I87" s="19"/>
      <c r="J87" s="19"/>
      <c r="K87" s="19"/>
      <c r="L87" s="19"/>
    </row>
    <row collapsed="false" customFormat="false" customHeight="false" hidden="true" ht="15" outlineLevel="0" r="88">
      <c r="A88" s="16"/>
      <c r="B88" s="16"/>
      <c r="C88" s="18"/>
      <c r="D88" s="17"/>
      <c r="E88" s="23"/>
      <c r="F88" s="23"/>
      <c r="G88" s="23"/>
      <c r="H88" s="21"/>
      <c r="I88" s="23"/>
      <c r="J88" s="23"/>
      <c r="K88" s="23"/>
      <c r="L88" s="23"/>
    </row>
    <row collapsed="false" customFormat="false" customHeight="false" hidden="true" ht="15" outlineLevel="0" r="89">
      <c r="A89" s="16"/>
      <c r="B89" s="16"/>
      <c r="C89" s="18"/>
      <c r="D89" s="18"/>
      <c r="E89" s="19"/>
      <c r="F89" s="19"/>
      <c r="G89" s="19"/>
      <c r="H89" s="20"/>
      <c r="I89" s="19"/>
      <c r="J89" s="19"/>
      <c r="K89" s="19"/>
      <c r="L89" s="19"/>
    </row>
    <row collapsed="false" customFormat="false" customHeight="false" hidden="true" ht="15" outlineLevel="0" r="90">
      <c r="A90" s="16"/>
      <c r="B90" s="16"/>
      <c r="C90" s="18"/>
      <c r="D90" s="18"/>
      <c r="E90" s="19"/>
      <c r="F90" s="19"/>
      <c r="G90" s="19"/>
      <c r="H90" s="20"/>
      <c r="I90" s="19"/>
      <c r="J90" s="19"/>
      <c r="K90" s="19"/>
      <c r="L90" s="19"/>
    </row>
    <row collapsed="false" customFormat="false" customHeight="false" hidden="true" ht="15" outlineLevel="0" r="91">
      <c r="A91" s="16"/>
      <c r="B91" s="16"/>
      <c r="C91" s="18"/>
      <c r="D91" s="18"/>
      <c r="E91" s="19"/>
      <c r="F91" s="19"/>
      <c r="G91" s="19"/>
      <c r="H91" s="20"/>
      <c r="I91" s="19"/>
      <c r="J91" s="19"/>
      <c r="K91" s="19"/>
      <c r="L91" s="19"/>
    </row>
    <row collapsed="false" customFormat="false" customHeight="false" hidden="true" ht="15" outlineLevel="0" r="92">
      <c r="A92" s="16"/>
      <c r="B92" s="16"/>
      <c r="C92" s="18"/>
      <c r="D92" s="18"/>
      <c r="E92" s="19"/>
      <c r="F92" s="19"/>
      <c r="G92" s="19"/>
      <c r="H92" s="20"/>
      <c r="I92" s="19"/>
      <c r="J92" s="19"/>
      <c r="K92" s="19"/>
      <c r="L92" s="19"/>
    </row>
    <row collapsed="false" customFormat="false" customHeight="false" hidden="true" ht="15" outlineLevel="0" r="93">
      <c r="A93" s="16"/>
      <c r="B93" s="16"/>
      <c r="C93" s="18"/>
      <c r="D93" s="18"/>
      <c r="E93" s="19"/>
      <c r="F93" s="19"/>
      <c r="G93" s="19"/>
      <c r="H93" s="19"/>
      <c r="I93" s="19"/>
      <c r="J93" s="19"/>
      <c r="K93" s="19"/>
      <c r="L93" s="19"/>
    </row>
    <row collapsed="false" customFormat="false" customHeight="false" hidden="true" ht="15" outlineLevel="0" r="94">
      <c r="A94" s="16"/>
      <c r="B94" s="16"/>
      <c r="C94" s="18"/>
      <c r="D94" s="18"/>
      <c r="E94" s="19"/>
      <c r="F94" s="19"/>
      <c r="G94" s="19"/>
      <c r="H94" s="20"/>
      <c r="I94" s="19"/>
      <c r="J94" s="19"/>
      <c r="K94" s="19"/>
      <c r="L94" s="19"/>
    </row>
    <row collapsed="false" customFormat="false" customHeight="false" hidden="true" ht="15" outlineLevel="0" r="95">
      <c r="A95" s="16"/>
      <c r="B95" s="16"/>
      <c r="C95" s="18"/>
      <c r="D95" s="18"/>
      <c r="E95" s="19"/>
      <c r="F95" s="19"/>
      <c r="G95" s="19"/>
      <c r="H95" s="20"/>
      <c r="I95" s="19"/>
      <c r="J95" s="19"/>
      <c r="K95" s="19"/>
      <c r="L95" s="19"/>
    </row>
    <row collapsed="false" customFormat="false" customHeight="false" hidden="true" ht="15" outlineLevel="0" r="96">
      <c r="A96" s="16"/>
      <c r="B96" s="16"/>
      <c r="C96" s="18"/>
      <c r="D96" s="18"/>
      <c r="E96" s="19"/>
      <c r="F96" s="19"/>
      <c r="G96" s="19"/>
      <c r="H96" s="19"/>
      <c r="I96" s="19"/>
      <c r="J96" s="19"/>
      <c r="K96" s="19"/>
      <c r="L96" s="19"/>
    </row>
    <row collapsed="false" customFormat="false" customHeight="false" hidden="true" ht="15" outlineLevel="0" r="97">
      <c r="A97" s="16"/>
      <c r="B97" s="16"/>
      <c r="C97" s="18"/>
      <c r="D97" s="18"/>
      <c r="E97" s="26" t="n">
        <f aca="false">SUM(E98:E99)</f>
        <v>7471.8</v>
      </c>
      <c r="F97" s="26" t="n">
        <f aca="false">SUM(F98:F99)</f>
        <v>6650</v>
      </c>
      <c r="G97" s="26" t="n">
        <f aca="false">SUM(G98:G99)</f>
        <v>6982.5</v>
      </c>
      <c r="H97" s="26" t="n">
        <f aca="false">SUM(H98:H99)</f>
        <v>7331.625</v>
      </c>
      <c r="I97" s="26" t="n">
        <f aca="false">SUM(I98:I99)</f>
        <v>7698.20625</v>
      </c>
      <c r="J97" s="26" t="n">
        <f aca="false">SUM(J98:J99)</f>
        <v>8083.1165625</v>
      </c>
      <c r="K97" s="26" t="n">
        <f aca="false">SUM(K98:K99)</f>
        <v>8487.272390625</v>
      </c>
      <c r="L97" s="26" t="n">
        <f aca="false">SUM(L98:L99)</f>
        <v>8911.63601015625</v>
      </c>
    </row>
    <row collapsed="false" customFormat="false" customHeight="false" hidden="true" ht="15" outlineLevel="0" r="98">
      <c r="A98" s="27"/>
      <c r="B98" s="28"/>
      <c r="C98" s="28"/>
      <c r="D98" s="28" t="s">
        <v>50</v>
      </c>
      <c r="E98" s="26" t="n">
        <v>3278.4</v>
      </c>
      <c r="F98" s="26" t="n">
        <v>2750</v>
      </c>
      <c r="G98" s="26" t="n">
        <f aca="false">F98*1.05</f>
        <v>2887.5</v>
      </c>
      <c r="H98" s="26" t="n">
        <f aca="false">G98*1.05</f>
        <v>3031.875</v>
      </c>
      <c r="I98" s="26" t="n">
        <f aca="false">H98*1.05</f>
        <v>3183.46875</v>
      </c>
      <c r="J98" s="26" t="n">
        <f aca="false">I98*1.05</f>
        <v>3342.6421875</v>
      </c>
      <c r="K98" s="26" t="n">
        <f aca="false">J98*1.05</f>
        <v>3509.774296875</v>
      </c>
      <c r="L98" s="26" t="n">
        <f aca="false">K98*1.05</f>
        <v>3685.26301171875</v>
      </c>
    </row>
    <row collapsed="false" customFormat="false" customHeight="false" hidden="true" ht="15" outlineLevel="0" r="99">
      <c r="A99" s="28"/>
      <c r="B99" s="28"/>
      <c r="C99" s="28"/>
      <c r="D99" s="28" t="s">
        <v>51</v>
      </c>
      <c r="E99" s="26" t="n">
        <v>4193.4</v>
      </c>
      <c r="F99" s="26" t="n">
        <v>3900</v>
      </c>
      <c r="G99" s="26" t="n">
        <f aca="false">F99*1.05</f>
        <v>4095</v>
      </c>
      <c r="H99" s="26" t="n">
        <f aca="false">G99*1.05</f>
        <v>4299.75</v>
      </c>
      <c r="I99" s="26" t="n">
        <f aca="false">H99*1.05</f>
        <v>4514.7375</v>
      </c>
      <c r="J99" s="26" t="n">
        <f aca="false">I99*1.05</f>
        <v>4740.474375</v>
      </c>
      <c r="K99" s="26" t="n">
        <f aca="false">J99*1.05</f>
        <v>4977.49809375</v>
      </c>
      <c r="L99" s="26" t="n">
        <f aca="false">K99*1.05</f>
        <v>5226.3729984375</v>
      </c>
    </row>
    <row collapsed="false" customFormat="false" customHeight="false" hidden="false" ht="14.05" outlineLevel="0" r="100"/>
    <row collapsed="false" customFormat="false" customHeight="false" hidden="false" ht="14.05" outlineLevel="0" r="103"/>
    <row collapsed="false" customFormat="false" customHeight="false" hidden="false" ht="14.05" outlineLevel="0" r="105"/>
    <row collapsed="false" customFormat="false" customHeight="false" hidden="false" ht="12.85" outlineLevel="0" r="1048542"/>
    <row collapsed="false" customFormat="false" customHeight="false" hidden="false" ht="12.85" outlineLevel="0" r="1048543"/>
    <row collapsed="false" customFormat="false" customHeight="false" hidden="false" ht="12.85" outlineLevel="0" r="1048544"/>
    <row collapsed="false" customFormat="false" customHeight="false" hidden="false" ht="12.85" outlineLevel="0" r="1048545"/>
    <row collapsed="false" customFormat="false" customHeight="false" hidden="false" ht="12.85" outlineLevel="0" r="1048546"/>
    <row collapsed="false" customFormat="false" customHeight="false" hidden="false" ht="12.85" outlineLevel="0" r="1048547"/>
    <row collapsed="false" customFormat="false" customHeight="false" hidden="false" ht="12.85" outlineLevel="0" r="1048548"/>
    <row collapsed="false" customFormat="false" customHeight="false" hidden="false" ht="12.85" outlineLevel="0" r="1048549"/>
    <row collapsed="false" customFormat="false" customHeight="false" hidden="false" ht="12.85" outlineLevel="0" r="1048550"/>
    <row collapsed="false" customFormat="false" customHeight="false" hidden="false" ht="12.85" outlineLevel="0" r="1048551"/>
    <row collapsed="false" customFormat="false" customHeight="false" hidden="false" ht="12.85" outlineLevel="0" r="1048552"/>
    <row collapsed="false" customFormat="false" customHeight="false" hidden="false" ht="12.85" outlineLevel="0" r="1048553"/>
    <row collapsed="false" customFormat="false" customHeight="false" hidden="false" ht="12.85" outlineLevel="0" r="1048554"/>
    <row collapsed="false" customFormat="false" customHeight="false" hidden="false" ht="12.85" outlineLevel="0" r="1048555"/>
    <row collapsed="false" customFormat="false" customHeight="false" hidden="false" ht="12.85" outlineLevel="0" r="1048556"/>
    <row collapsed="false" customFormat="false" customHeight="false" hidden="false" ht="12.85" outlineLevel="0" r="1048557"/>
    <row collapsed="false" customFormat="false" customHeight="false" hidden="false" ht="12.85" outlineLevel="0" r="1048558"/>
    <row collapsed="false" customFormat="false" customHeight="false" hidden="false" ht="12.85" outlineLevel="0" r="1048559"/>
    <row collapsed="false" customFormat="false" customHeight="false" hidden="false" ht="12.85" outlineLevel="0" r="1048560"/>
    <row collapsed="false" customFormat="false" customHeight="false" hidden="false" ht="12.85" outlineLevel="0" r="1048561"/>
    <row collapsed="false" customFormat="false" customHeight="false" hidden="false" ht="12.85" outlineLevel="0" r="1048562"/>
    <row collapsed="false" customFormat="false" customHeight="false" hidden="false" ht="12.85" outlineLevel="0" r="1048563"/>
    <row collapsed="false" customFormat="false" customHeight="false" hidden="false" ht="12.85" outlineLevel="0" r="1048564"/>
    <row collapsed="false" customFormat="false" customHeight="false" hidden="false" ht="12.85" outlineLevel="0" r="1048565"/>
    <row collapsed="false" customFormat="false" customHeight="false" hidden="false" ht="12.85" outlineLevel="0" r="1048566"/>
    <row collapsed="false" customFormat="false" customHeight="false" hidden="false" ht="12.85" outlineLevel="0" r="1048567"/>
    <row collapsed="false" customFormat="false" customHeight="false" hidden="false" ht="12.85" outlineLevel="0" r="1048568"/>
    <row collapsed="false" customFormat="false" customHeight="false" hidden="false" ht="12.85" outlineLevel="0" r="1048569"/>
    <row collapsed="false" customFormat="false" customHeight="false" hidden="false" ht="12.85" outlineLevel="0" r="1048570"/>
    <row collapsed="false" customFormat="false" customHeight="false" hidden="false" ht="12.85" outlineLevel="0" r="1048571"/>
    <row collapsed="false" customFormat="false" customHeight="false" hidden="false" ht="12.85" outlineLevel="0" r="1048572"/>
    <row collapsed="false" customFormat="false" customHeight="false" hidden="false" ht="12.85" outlineLevel="0" r="1048573"/>
    <row collapsed="false" customFormat="false" customHeight="false" hidden="false" ht="12.85" outlineLevel="0" r="1048574"/>
    <row collapsed="false" customFormat="false" customHeight="false" hidden="false" ht="12.85" outlineLevel="0" r="1048575"/>
    <row collapsed="false" customFormat="false" customHeight="false" hidden="false" ht="12.85" outlineLevel="0" r="1048576"/>
  </sheetData>
  <mergeCells count="48">
    <mergeCell ref="G1:H1"/>
    <mergeCell ref="J1:K1"/>
    <mergeCell ref="G2:H2"/>
    <mergeCell ref="G3:H3"/>
    <mergeCell ref="J3:L3"/>
    <mergeCell ref="G4:H4"/>
    <mergeCell ref="J4:L4"/>
    <mergeCell ref="G5:H5"/>
    <mergeCell ref="J5:K5"/>
    <mergeCell ref="A6:L6"/>
    <mergeCell ref="D9:H9"/>
    <mergeCell ref="A10:L10"/>
    <mergeCell ref="A12:B13"/>
    <mergeCell ref="C12:C14"/>
    <mergeCell ref="D12:D14"/>
    <mergeCell ref="E12:L12"/>
    <mergeCell ref="E13:E14"/>
    <mergeCell ref="F13:F14"/>
    <mergeCell ref="G13:G14"/>
    <mergeCell ref="H13:H14"/>
    <mergeCell ref="I13:I14"/>
    <mergeCell ref="J13:J14"/>
    <mergeCell ref="K13:K14"/>
    <mergeCell ref="L13:L14"/>
    <mergeCell ref="A15:A20"/>
    <mergeCell ref="B15:B20"/>
    <mergeCell ref="C15:C20"/>
    <mergeCell ref="A21:A28"/>
    <mergeCell ref="B21:B28"/>
    <mergeCell ref="C21:C28"/>
    <mergeCell ref="A36:A43"/>
    <mergeCell ref="B36:B43"/>
    <mergeCell ref="C36:C43"/>
    <mergeCell ref="A47:A51"/>
    <mergeCell ref="B47:B51"/>
    <mergeCell ref="C47:C51"/>
    <mergeCell ref="A56:A59"/>
    <mergeCell ref="B56:B59"/>
    <mergeCell ref="C56:C59"/>
    <mergeCell ref="A60:A70"/>
    <mergeCell ref="B60:B70"/>
    <mergeCell ref="C60:C70"/>
    <mergeCell ref="A74:A83"/>
    <mergeCell ref="B74:B83"/>
    <mergeCell ref="C74:C83"/>
    <mergeCell ref="A87:A96"/>
    <mergeCell ref="B87:B96"/>
    <mergeCell ref="C87:C96"/>
  </mergeCells>
  <printOptions headings="false" gridLines="false" gridLinesSet="true" horizontalCentered="false" verticalCentered="false"/>
  <pageMargins left="0.708333333333333" right="0.708333333333333" top="0.551388888888889" bottom="0.747916666666667" header="0.511805555555555" footer="0.511805555555555"/>
  <pageSetup blackAndWhite="false" cellComments="none" copies="1" draft="false" firstPageNumber="0" fitToHeight="2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5"/>
  <cols>
    <col collapsed="false" hidden="false" max="1025" min="1" style="0" width="8.6651162790697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5"/>
  <cols>
    <col collapsed="false" hidden="false" max="1025" min="1" style="0" width="8.6651162790697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2006-09-28T05:33:49Z</dcterms:created>
  <dcterms:modified xsi:type="dcterms:W3CDTF">2014-06-02T11:20:43Z</dcterms:modified>
  <cp:revision>0</cp:revision>
</cp:coreProperties>
</file>