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70" windowWidth="28455" windowHeight="11955"/>
  </bookViews>
  <sheets>
    <sheet name="без учета счетов бюджета" sheetId="2" r:id="rId1"/>
  </sheets>
  <definedNames>
    <definedName name="_xlnm.Print_Titles" localSheetId="0">'без учета счетов бюджета'!$6:$7</definedName>
  </definedNames>
  <calcPr calcId="145621"/>
</workbook>
</file>

<file path=xl/calcChain.xml><?xml version="1.0" encoding="utf-8"?>
<calcChain xmlns="http://schemas.openxmlformats.org/spreadsheetml/2006/main">
  <c r="AK9" i="2" l="1"/>
  <c r="AK13" i="2"/>
  <c r="AF51" i="2"/>
  <c r="AF49" i="2"/>
  <c r="AM51" i="2" l="1"/>
  <c r="AJ54" i="2"/>
  <c r="AI54" i="2"/>
  <c r="AH54" i="2"/>
  <c r="AK53" i="2"/>
  <c r="AK54" i="2" s="1"/>
  <c r="AG53" i="2"/>
  <c r="AG54" i="2" s="1"/>
  <c r="N53" i="2"/>
  <c r="N54" i="2" s="1"/>
  <c r="AM52" i="2"/>
  <c r="AM50" i="2"/>
  <c r="AM49" i="2"/>
  <c r="AM48" i="2"/>
  <c r="AM47" i="2"/>
  <c r="AM46" i="2"/>
  <c r="AM45" i="2"/>
  <c r="AM44" i="2"/>
  <c r="AM43" i="2"/>
  <c r="AM42" i="2"/>
  <c r="AM41" i="2"/>
  <c r="AM40" i="2"/>
  <c r="AM39" i="2"/>
  <c r="AM38" i="2"/>
  <c r="AM37" i="2"/>
  <c r="AM36" i="2"/>
  <c r="AM35" i="2"/>
  <c r="AM34" i="2"/>
  <c r="AM33" i="2"/>
  <c r="AM32" i="2"/>
  <c r="AM31" i="2"/>
  <c r="AM30" i="2"/>
  <c r="AM29" i="2"/>
  <c r="AM28" i="2"/>
  <c r="AM27" i="2"/>
  <c r="AM26" i="2"/>
  <c r="AM25" i="2"/>
  <c r="AM24" i="2"/>
  <c r="AM23" i="2"/>
  <c r="AM22" i="2"/>
  <c r="AM21" i="2"/>
  <c r="AM20" i="2"/>
  <c r="AM19" i="2"/>
  <c r="AM18" i="2"/>
  <c r="AM17" i="2"/>
  <c r="AM16" i="2"/>
  <c r="AM15" i="2"/>
  <c r="AM14" i="2"/>
  <c r="AM13" i="2"/>
  <c r="AM12" i="2"/>
  <c r="AM11" i="2"/>
  <c r="AM10" i="2"/>
  <c r="AL52" i="2"/>
  <c r="AL51" i="2"/>
  <c r="AL50" i="2"/>
  <c r="AL49" i="2"/>
  <c r="AL48" i="2"/>
  <c r="AL47" i="2"/>
  <c r="AL46" i="2"/>
  <c r="AL45" i="2"/>
  <c r="AL44" i="2"/>
  <c r="AL43" i="2"/>
  <c r="AL42" i="2"/>
  <c r="AL41" i="2"/>
  <c r="AL40" i="2"/>
  <c r="AL39" i="2"/>
  <c r="AL38" i="2"/>
  <c r="AL37" i="2"/>
  <c r="AL36" i="2"/>
  <c r="AL35" i="2"/>
  <c r="AL34" i="2"/>
  <c r="AL33" i="2"/>
  <c r="AL32" i="2"/>
  <c r="AL31" i="2"/>
  <c r="AL30" i="2"/>
  <c r="AL29" i="2"/>
  <c r="AL28" i="2"/>
  <c r="AL27" i="2"/>
  <c r="AL26" i="2"/>
  <c r="AL25" i="2"/>
  <c r="AL24" i="2"/>
  <c r="AL23" i="2"/>
  <c r="AL22" i="2"/>
  <c r="AL21" i="2"/>
  <c r="AL20" i="2"/>
  <c r="AL19" i="2"/>
  <c r="AL18" i="2"/>
  <c r="AL17" i="2"/>
  <c r="AL16" i="2"/>
  <c r="AL15" i="2"/>
  <c r="AL14" i="2"/>
  <c r="AL13" i="2"/>
  <c r="AL12" i="2"/>
  <c r="AL11" i="2"/>
  <c r="AL10" i="2"/>
  <c r="AF53" i="2" l="1"/>
  <c r="AF54" i="2" s="1"/>
  <c r="AL53" i="2"/>
  <c r="AM9" i="2"/>
  <c r="AL9" i="2"/>
  <c r="AM53" i="2" l="1"/>
</calcChain>
</file>

<file path=xl/sharedStrings.xml><?xml version="1.0" encoding="utf-8"?>
<sst xmlns="http://schemas.openxmlformats.org/spreadsheetml/2006/main" count="304" uniqueCount="117">
  <si>
    <t>Министерство финансов Удмуртской Республики</t>
  </si>
  <si>
    <t>Исполнение бюджета</t>
  </si>
  <si>
    <t>за период с 01.01.2024г. по 31.03.2024г.</t>
  </si>
  <si>
    <t>Единица измерения: тыс. руб.</t>
  </si>
  <si>
    <t>Наименование показателя</t>
  </si>
  <si>
    <t>Вед.</t>
  </si>
  <si>
    <t>Разд.</t>
  </si>
  <si>
    <t>Ц.ст.</t>
  </si>
  <si>
    <t>Расх.</t>
  </si>
  <si>
    <t>КОСГУ</t>
  </si>
  <si>
    <t>ДопКласс</t>
  </si>
  <si>
    <t/>
  </si>
  <si>
    <t>Первоначальная роспись/план</t>
  </si>
  <si>
    <t>Остаток</t>
  </si>
  <si>
    <t>Остаток росписи/плана</t>
  </si>
  <si>
    <t>Исполнение росписи/плана</t>
  </si>
  <si>
    <t>Остаток лимитов</t>
  </si>
  <si>
    <t>Исполнение лимитов</t>
  </si>
  <si>
    <t xml:space="preserve">    Муниципальная программа "Развитие образования и воспитания "</t>
  </si>
  <si>
    <t>000</t>
  </si>
  <si>
    <t>0000</t>
  </si>
  <si>
    <t>0100000000</t>
  </si>
  <si>
    <t xml:space="preserve">      Подпрограмма  "Развитие дошкольного образования"</t>
  </si>
  <si>
    <t>0110000000</t>
  </si>
  <si>
    <t xml:space="preserve">      Подпрограмма  "Развитие общего образования"</t>
  </si>
  <si>
    <t>0120000000</t>
  </si>
  <si>
    <t xml:space="preserve">      Подпрограмма  "Развитие дополнительного образования детей"</t>
  </si>
  <si>
    <t>0130000000</t>
  </si>
  <si>
    <t xml:space="preserve">      Подпрограмма   "Детское и школьное питание"</t>
  </si>
  <si>
    <t>0140000000</t>
  </si>
  <si>
    <t xml:space="preserve">      Подпрограмма   "Управление системой образования Алнашского района"</t>
  </si>
  <si>
    <t>0150000000</t>
  </si>
  <si>
    <t xml:space="preserve">      Подпрограмма  "Реализация молодежной политики"</t>
  </si>
  <si>
    <t>0160000000</t>
  </si>
  <si>
    <t xml:space="preserve">      Подпрограмма   "Организация отдыха, оздоровления и занятости детей и подростков"</t>
  </si>
  <si>
    <t>0170000000</t>
  </si>
  <si>
    <t xml:space="preserve">    МП "Сохранение здоровья и формирование здорового образа жизни населения"</t>
  </si>
  <si>
    <t>0200000000</t>
  </si>
  <si>
    <t xml:space="preserve">    Муниципальная программа "Развитие культуры"</t>
  </si>
  <si>
    <t>0300000000</t>
  </si>
  <si>
    <t xml:space="preserve">      Подпрограмма  "Организация библиотечного  обслуживания населения"</t>
  </si>
  <si>
    <t>0310000000</t>
  </si>
  <si>
    <t xml:space="preserve">      Подпрограмма  "Организация досуга, предоставление услуг организаций  культуры и доступа к музейным фондам"</t>
  </si>
  <si>
    <t>0320000000</t>
  </si>
  <si>
    <t xml:space="preserve">      Подпрограмма  "Развитие местного народного творчества"</t>
  </si>
  <si>
    <t>0330000000</t>
  </si>
  <si>
    <t xml:space="preserve">    Муниципальная программа "Социальная поддержка населения "</t>
  </si>
  <si>
    <t>0400000000</t>
  </si>
  <si>
    <t xml:space="preserve">      Подпрограмма  "Социальная поддержка семьи и детей "</t>
  </si>
  <si>
    <t>0410000000</t>
  </si>
  <si>
    <t xml:space="preserve">      Подпрограмма  "Забота"</t>
  </si>
  <si>
    <t>0420000000</t>
  </si>
  <si>
    <t xml:space="preserve">    МП "Создание условий для устойчивого экономического развития"</t>
  </si>
  <si>
    <t>0500000000</t>
  </si>
  <si>
    <t xml:space="preserve">      МПП "Развитие сельского хозяйства и расширение рынка сельскохозяйственной продукции"</t>
  </si>
  <si>
    <t>0510000000</t>
  </si>
  <si>
    <t xml:space="preserve">      МПП "Создание уловий для развития предпринимательства"</t>
  </si>
  <si>
    <t>0520000000</t>
  </si>
  <si>
    <t xml:space="preserve">    Муниципальная программа "Безопасность"</t>
  </si>
  <si>
    <t>0600000000</t>
  </si>
  <si>
    <t xml:space="preserve">      МПП "Предупреждение и ликвидация последствий чрезвычайных ситуаций, реализация мер пожарной безопасности и безопасности людей на водных объектах"</t>
  </si>
  <si>
    <t>0610000000</t>
  </si>
  <si>
    <t xml:space="preserve">      Подпрограмма  "Профилактика правонарушений в муниципальном образовании "Алнашский район" "</t>
  </si>
  <si>
    <t>0620000000</t>
  </si>
  <si>
    <t xml:space="preserve">      Подпрограмма "Гармонизация межэтнических отношений и участие в противодействии идеологии терроризма на территории муниципального образования "Алнашсский район""</t>
  </si>
  <si>
    <t>0640000000</t>
  </si>
  <si>
    <t xml:space="preserve">    Муниципальная программа "Содержание и развитие муниципального хозяйства"</t>
  </si>
  <si>
    <t>0700000000</t>
  </si>
  <si>
    <t xml:space="preserve">      МПП "Содержание и развитие коммунальной инфраструктуры"</t>
  </si>
  <si>
    <t>0720000000</t>
  </si>
  <si>
    <t xml:space="preserve">      МПП "Содержание и развитие жилищного хозяйства"</t>
  </si>
  <si>
    <t>0730000000</t>
  </si>
  <si>
    <t xml:space="preserve">      МПП "Благоустройство и охрана окружающей среды"</t>
  </si>
  <si>
    <t>0740000000</t>
  </si>
  <si>
    <t xml:space="preserve">      МПП "Дорожное хозяйство и транспортное обслуживание населения"</t>
  </si>
  <si>
    <t>0750000000</t>
  </si>
  <si>
    <t xml:space="preserve">      МПП "Проведение кадастровых работ в отношении земельных участков"</t>
  </si>
  <si>
    <t>0760000000</t>
  </si>
  <si>
    <t xml:space="preserve">      МПП "Реализация планов эффективного использования средств капитального строительства"</t>
  </si>
  <si>
    <t>0770000000</t>
  </si>
  <si>
    <t xml:space="preserve">    МП "Энергосбережениеи повышение энергетической эффективности"</t>
  </si>
  <si>
    <t>0800000000</t>
  </si>
  <si>
    <t xml:space="preserve">    Муниципальная программа "Муниципальное управление"</t>
  </si>
  <si>
    <t>0900000000</t>
  </si>
  <si>
    <t xml:space="preserve">      МПП "Развитие муниципальной службы"</t>
  </si>
  <si>
    <t>0910000000</t>
  </si>
  <si>
    <t xml:space="preserve">      МПП "Управление муниципальными финансами"</t>
  </si>
  <si>
    <t>0920000000</t>
  </si>
  <si>
    <t xml:space="preserve">      Подпрограмма  "Управление муниципальным имуществом и земельными ресурсами"</t>
  </si>
  <si>
    <t>0930000000</t>
  </si>
  <si>
    <t xml:space="preserve">      МПП "Архивное дело"</t>
  </si>
  <si>
    <t>0940000000</t>
  </si>
  <si>
    <t xml:space="preserve">      Подпрограмма "Создание условий для регистрации актов гражданского состояния "</t>
  </si>
  <si>
    <t>0950000000</t>
  </si>
  <si>
    <t xml:space="preserve">      МПП "Создание условий для реализации муниципальной программы"</t>
  </si>
  <si>
    <t>0990000000</t>
  </si>
  <si>
    <t xml:space="preserve">    Муниципальная программа "Комплексные меры противодействия немедицинскому потреблению наркотических средств и их незаконному обороту в Алнашском районе"</t>
  </si>
  <si>
    <t>1000000000</t>
  </si>
  <si>
    <t xml:space="preserve">    МП "Улучшение условий охраны труда"</t>
  </si>
  <si>
    <t>1100000000</t>
  </si>
  <si>
    <t xml:space="preserve">    МП "Комплексные меры по содержанию, благоустройству, капитальному ремонту и реконструкции воинских захоронений и памятных знаков"</t>
  </si>
  <si>
    <t>1200000000</t>
  </si>
  <si>
    <t xml:space="preserve">    Муниципальная программа "Формирование комфортной городской среды на территории муниципального образования "Муниципальный округ Алнашский район Удмуртской Республики"</t>
  </si>
  <si>
    <t>1300000000</t>
  </si>
  <si>
    <t xml:space="preserve">    Муниципальная прогамма "Комплексное развитие сельских территорий"</t>
  </si>
  <si>
    <t>1700000000</t>
  </si>
  <si>
    <t>9900000000</t>
  </si>
  <si>
    <t>ВСЕГО РАСХОДОВ:</t>
  </si>
  <si>
    <t>Исполнитель                                                     Гусева</t>
  </si>
  <si>
    <t>всего</t>
  </si>
  <si>
    <t>в т.ч. местный бюджет</t>
  </si>
  <si>
    <t>Уточненная роспись/план за 1 квартал 2024г.</t>
  </si>
  <si>
    <t>Касс. Расход за 1 квартал 2024 год</t>
  </si>
  <si>
    <t>исполнение в %</t>
  </si>
  <si>
    <t>непрограммные  направления деятельности</t>
  </si>
  <si>
    <t>доля расходов по муниципальным программам в общей сумме расходов, в %</t>
  </si>
  <si>
    <t xml:space="preserve">Начальник Управления финансов Администрации Алнашского района                                     Г.П. Яковлева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</si>
</sst>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16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16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4" fontId="3" fillId="3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4" fontId="3" fillId="2" borderId="2">
      <alignment horizontal="right" vertical="top" shrinkToFit="1"/>
    </xf>
    <xf numFmtId="164" fontId="1" fillId="0" borderId="2">
      <alignment horizontal="right" vertical="top" shrinkToFit="1"/>
    </xf>
  </cellStyleXfs>
  <cellXfs count="49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wrapText="1"/>
    </xf>
    <xf numFmtId="0" fontId="1" fillId="0" borderId="1" xfId="2" applyNumberFormat="1" applyProtection="1"/>
    <xf numFmtId="0" fontId="2" fillId="0" borderId="1" xfId="3" applyNumberFormat="1" applyProtection="1">
      <alignment horizontal="center" wrapText="1"/>
    </xf>
    <xf numFmtId="0" fontId="2" fillId="0" borderId="1" xfId="4" applyNumberFormat="1" applyProtection="1">
      <alignment horizontal="center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3" fillId="0" borderId="2" xfId="7" applyNumberFormat="1" applyProtection="1">
      <alignment vertical="top" wrapText="1"/>
    </xf>
    <xf numFmtId="1" fontId="1" fillId="0" borderId="2" xfId="8" applyNumberFormat="1" applyProtection="1">
      <alignment horizontal="center" vertical="top" shrinkToFit="1"/>
    </xf>
    <xf numFmtId="164" fontId="3" fillId="2" borderId="2" xfId="9" applyNumberFormat="1" applyProtection="1">
      <alignment horizontal="right" vertical="top" shrinkToFit="1"/>
    </xf>
    <xf numFmtId="10" fontId="3" fillId="2" borderId="2" xfId="10" applyNumberFormat="1" applyProtection="1">
      <alignment horizontal="right" vertical="top" shrinkToFit="1"/>
    </xf>
    <xf numFmtId="164" fontId="3" fillId="3" borderId="2" xfId="12" applyNumberFormat="1" applyProtection="1">
      <alignment horizontal="right" vertical="top" shrinkToFit="1"/>
    </xf>
    <xf numFmtId="10" fontId="3" fillId="3" borderId="2" xfId="13" applyNumberFormat="1" applyProtection="1">
      <alignment horizontal="right" vertical="top" shrinkToFit="1"/>
    </xf>
    <xf numFmtId="0" fontId="1" fillId="0" borderId="1" xfId="14" applyNumberFormat="1" applyProtection="1">
      <alignment horizontal="left" wrapText="1"/>
    </xf>
    <xf numFmtId="0" fontId="7" fillId="0" borderId="2" xfId="6" applyFont="1">
      <alignment horizontal="center" vertical="center" wrapText="1"/>
    </xf>
    <xf numFmtId="0" fontId="7" fillId="0" borderId="2" xfId="6" applyNumberFormat="1" applyFont="1" applyProtection="1">
      <alignment horizontal="center" vertical="center" wrapText="1"/>
    </xf>
    <xf numFmtId="0" fontId="3" fillId="0" borderId="2" xfId="11">
      <alignment horizontal="left"/>
    </xf>
    <xf numFmtId="0" fontId="3" fillId="5" borderId="2" xfId="7" applyNumberFormat="1" applyFill="1" applyProtection="1">
      <alignment vertical="top" wrapText="1"/>
    </xf>
    <xf numFmtId="1" fontId="1" fillId="5" borderId="2" xfId="8" applyNumberFormat="1" applyFill="1" applyProtection="1">
      <alignment horizontal="center" vertical="top" shrinkToFit="1"/>
    </xf>
    <xf numFmtId="164" fontId="3" fillId="5" borderId="2" xfId="9" applyNumberFormat="1" applyFill="1" applyProtection="1">
      <alignment horizontal="right" vertical="top" shrinkToFit="1"/>
    </xf>
    <xf numFmtId="0" fontId="3" fillId="0" borderId="2" xfId="11" applyNumberFormat="1" applyAlignment="1" applyProtection="1">
      <alignment horizontal="left" wrapText="1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3" fillId="0" borderId="2" xfId="11" applyNumberFormat="1" applyProtection="1">
      <alignment horizontal="left"/>
    </xf>
    <xf numFmtId="0" fontId="3" fillId="0" borderId="2" xfId="11">
      <alignment horizontal="left"/>
    </xf>
    <xf numFmtId="0" fontId="1" fillId="0" borderId="1" xfId="14" applyNumberFormat="1" applyProtection="1">
      <alignment horizontal="left" wrapText="1"/>
    </xf>
    <xf numFmtId="0" fontId="1" fillId="0" borderId="1" xfId="14">
      <alignment horizontal="left" wrapText="1"/>
    </xf>
    <xf numFmtId="0" fontId="7" fillId="0" borderId="3" xfId="6" applyNumberFormat="1" applyFont="1" applyBorder="1" applyAlignment="1" applyProtection="1">
      <alignment horizontal="center" vertical="center" wrapText="1"/>
    </xf>
    <xf numFmtId="0" fontId="7" fillId="0" borderId="4" xfId="6" applyNumberFormat="1" applyFont="1" applyBorder="1" applyAlignment="1" applyProtection="1">
      <alignment horizontal="center" vertical="center" wrapText="1"/>
    </xf>
    <xf numFmtId="0" fontId="7" fillId="0" borderId="5" xfId="6" applyNumberFormat="1" applyFont="1" applyBorder="1" applyAlignment="1" applyProtection="1">
      <alignment horizontal="center" vertical="center" wrapText="1"/>
    </xf>
    <xf numFmtId="0" fontId="7" fillId="0" borderId="6" xfId="6" applyNumberFormat="1" applyFont="1" applyBorder="1" applyAlignment="1" applyProtection="1">
      <alignment horizontal="center" vertical="center" wrapText="1"/>
    </xf>
    <xf numFmtId="0" fontId="7" fillId="0" borderId="7" xfId="6" applyNumberFormat="1" applyFont="1" applyBorder="1" applyAlignment="1" applyProtection="1">
      <alignment horizontal="center" vertical="center" wrapText="1"/>
    </xf>
    <xf numFmtId="0" fontId="7" fillId="0" borderId="8" xfId="6" applyNumberFormat="1" applyFont="1" applyBorder="1" applyAlignment="1" applyProtection="1">
      <alignment horizontal="center" vertical="center" wrapText="1"/>
    </xf>
    <xf numFmtId="0" fontId="1" fillId="0" borderId="3" xfId="6" applyNumberFormat="1" applyBorder="1" applyAlignment="1" applyProtection="1">
      <alignment horizontal="center" vertical="center" wrapText="1"/>
    </xf>
    <xf numFmtId="0" fontId="1" fillId="0" borderId="4" xfId="6" applyNumberFormat="1" applyBorder="1" applyAlignment="1" applyProtection="1">
      <alignment horizontal="center" vertical="center" wrapText="1"/>
    </xf>
    <xf numFmtId="0" fontId="1" fillId="0" borderId="5" xfId="6" applyNumberFormat="1" applyBorder="1" applyAlignment="1" applyProtection="1">
      <alignment horizontal="center" vertical="center" wrapText="1"/>
    </xf>
    <xf numFmtId="0" fontId="1" fillId="0" borderId="6" xfId="6" applyNumberFormat="1" applyBorder="1" applyAlignment="1" applyProtection="1">
      <alignment horizontal="center" vertical="center" wrapText="1"/>
    </xf>
    <xf numFmtId="0" fontId="1" fillId="0" borderId="7" xfId="6" applyNumberFormat="1" applyBorder="1" applyAlignment="1" applyProtection="1">
      <alignment horizontal="center" vertical="center" wrapText="1"/>
    </xf>
    <xf numFmtId="0" fontId="1" fillId="0" borderId="8" xfId="6" applyNumberFormat="1" applyBorder="1" applyAlignment="1" applyProtection="1">
      <alignment horizontal="center" vertical="center" wrapText="1"/>
    </xf>
    <xf numFmtId="0" fontId="7" fillId="0" borderId="9" xfId="6" applyNumberFormat="1" applyFont="1" applyBorder="1" applyAlignment="1" applyProtection="1">
      <alignment horizontal="center" vertical="center" wrapText="1"/>
    </xf>
    <xf numFmtId="0" fontId="7" fillId="0" borderId="10" xfId="6" applyNumberFormat="1" applyFont="1" applyBorder="1" applyAlignment="1" applyProtection="1">
      <alignment horizontal="center" vertical="center" wrapText="1"/>
    </xf>
    <xf numFmtId="0" fontId="7" fillId="0" borderId="11" xfId="6" applyNumberFormat="1" applyFont="1" applyBorder="1" applyAlignment="1" applyProtection="1">
      <alignment horizontal="center" vertical="center" wrapText="1"/>
    </xf>
    <xf numFmtId="0" fontId="7" fillId="0" borderId="12" xfId="6" applyNumberFormat="1" applyFont="1" applyBorder="1" applyAlignment="1" applyProtection="1">
      <alignment horizontal="center" vertical="center" wrapText="1"/>
    </xf>
    <xf numFmtId="0" fontId="1" fillId="0" borderId="1" xfId="1" applyNumberFormat="1" applyProtection="1">
      <alignment wrapText="1"/>
    </xf>
    <xf numFmtId="0" fontId="2" fillId="0" borderId="1" xfId="3" applyNumberFormat="1" applyProtection="1">
      <alignment horizontal="center" wrapText="1"/>
    </xf>
    <xf numFmtId="0" fontId="2" fillId="0" borderId="1" xfId="4" applyNumberFormat="1" applyProtection="1">
      <alignment horizontal="center"/>
    </xf>
    <xf numFmtId="0" fontId="1" fillId="0" borderId="1" xfId="5" applyNumberFormat="1" applyProtection="1">
      <alignment horizontal="right"/>
    </xf>
    <xf numFmtId="0" fontId="1" fillId="0" borderId="1" xfId="14" applyNumberFormat="1" applyAlignment="1" applyProtection="1">
      <alignment horizontal="left" wrapText="1"/>
    </xf>
  </cellXfs>
  <cellStyles count="28">
    <cellStyle name="br" xfId="17"/>
    <cellStyle name="col" xfId="16"/>
    <cellStyle name="st24" xfId="12"/>
    <cellStyle name="st25" xfId="9"/>
    <cellStyle name="st26" xfId="27"/>
    <cellStyle name="style0" xfId="18"/>
    <cellStyle name="td" xfId="19"/>
    <cellStyle name="tr" xfId="15"/>
    <cellStyle name="xl21" xfId="20"/>
    <cellStyle name="xl22" xfId="6"/>
    <cellStyle name="xl23" xfId="21"/>
    <cellStyle name="xl24" xfId="2"/>
    <cellStyle name="xl25" xfId="8"/>
    <cellStyle name="xl26" xfId="11"/>
    <cellStyle name="xl27" xfId="22"/>
    <cellStyle name="xl28" xfId="23"/>
    <cellStyle name="xl29" xfId="1"/>
    <cellStyle name="xl30" xfId="14"/>
    <cellStyle name="xl31" xfId="24"/>
    <cellStyle name="xl32" xfId="13"/>
    <cellStyle name="xl33" xfId="3"/>
    <cellStyle name="xl34" xfId="4"/>
    <cellStyle name="xl35" xfId="5"/>
    <cellStyle name="xl36" xfId="25"/>
    <cellStyle name="xl37" xfId="7"/>
    <cellStyle name="xl38" xfId="26"/>
    <cellStyle name="xl39" xfId="1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59"/>
  <sheetViews>
    <sheetView showGridLines="0" tabSelected="1" zoomScaleSheetLayoutView="100" workbookViewId="0">
      <pane ySplit="7" topLeftCell="A47" activePane="bottomLeft" state="frozen"/>
      <selection pane="bottomLeft" activeCell="D64" sqref="D64"/>
    </sheetView>
  </sheetViews>
  <sheetFormatPr defaultRowHeight="15" outlineLevelRow="1" x14ac:dyDescent="0.25"/>
  <cols>
    <col min="1" max="1" width="44.85546875" style="1" customWidth="1"/>
    <col min="2" max="3" width="7.7109375" style="1" hidden="1" customWidth="1"/>
    <col min="4" max="4" width="10.7109375" style="1" customWidth="1"/>
    <col min="5" max="5" width="0.140625" style="1" customWidth="1"/>
    <col min="6" max="6" width="9.5703125" style="1" hidden="1" customWidth="1"/>
    <col min="7" max="7" width="21.7109375" style="1" hidden="1" customWidth="1"/>
    <col min="8" max="12" width="9.140625" style="1" hidden="1" customWidth="1"/>
    <col min="13" max="13" width="14.7109375" style="1" hidden="1" customWidth="1"/>
    <col min="14" max="14" width="14.5703125" style="1" customWidth="1"/>
    <col min="15" max="21" width="9.140625" style="1" hidden="1" customWidth="1"/>
    <col min="22" max="23" width="11.7109375" style="1" hidden="1" customWidth="1"/>
    <col min="24" max="29" width="9.140625" style="1" hidden="1" customWidth="1"/>
    <col min="30" max="30" width="11.7109375" style="1" hidden="1" customWidth="1"/>
    <col min="31" max="31" width="9.140625" style="1" hidden="1" customWidth="1"/>
    <col min="32" max="32" width="11.140625" style="1" customWidth="1"/>
    <col min="33" max="33" width="11.7109375" style="1" customWidth="1"/>
    <col min="34" max="36" width="9.140625" style="1" hidden="1"/>
    <col min="37" max="37" width="10.85546875" style="1" customWidth="1"/>
    <col min="38" max="38" width="11.85546875" style="1" customWidth="1"/>
    <col min="39" max="39" width="8.5703125" style="1" customWidth="1"/>
    <col min="40" max="40" width="11.7109375" style="1" hidden="1" customWidth="1"/>
    <col min="41" max="42" width="14.7109375" style="1" hidden="1" customWidth="1"/>
    <col min="43" max="44" width="11.7109375" style="1" hidden="1" customWidth="1"/>
    <col min="45" max="45" width="9.140625" style="1" hidden="1"/>
    <col min="46" max="46" width="9.140625" style="1" customWidth="1"/>
    <col min="47" max="16384" width="9.140625" style="1"/>
  </cols>
  <sheetData>
    <row r="1" spans="1:46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ht="15.2" customHeight="1" x14ac:dyDescent="0.25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ht="15.95" customHeight="1" x14ac:dyDescent="0.25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"/>
      <c r="AS3" s="5"/>
      <c r="AT3" s="3"/>
    </row>
    <row r="4" spans="1:46" ht="15.75" customHeight="1" x14ac:dyDescent="0.25">
      <c r="A4" s="46" t="s">
        <v>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5"/>
      <c r="AS4" s="5"/>
      <c r="AT4" s="3"/>
    </row>
    <row r="5" spans="1:46" ht="12.75" customHeight="1" x14ac:dyDescent="0.25">
      <c r="A5" s="47" t="s">
        <v>3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3"/>
    </row>
    <row r="6" spans="1:46" ht="38.25" customHeight="1" x14ac:dyDescent="0.25">
      <c r="A6" s="22" t="s">
        <v>4</v>
      </c>
      <c r="B6" s="22" t="s">
        <v>5</v>
      </c>
      <c r="C6" s="22" t="s">
        <v>6</v>
      </c>
      <c r="D6" s="22" t="s">
        <v>7</v>
      </c>
      <c r="E6" s="22" t="s">
        <v>8</v>
      </c>
      <c r="F6" s="22" t="s">
        <v>9</v>
      </c>
      <c r="G6" s="22" t="s">
        <v>10</v>
      </c>
      <c r="H6" s="22" t="s">
        <v>11</v>
      </c>
      <c r="I6" s="22" t="s">
        <v>11</v>
      </c>
      <c r="J6" s="22" t="s">
        <v>11</v>
      </c>
      <c r="K6" s="22" t="s">
        <v>11</v>
      </c>
      <c r="L6" s="22" t="s">
        <v>11</v>
      </c>
      <c r="M6" s="22" t="s">
        <v>12</v>
      </c>
      <c r="N6" s="28" t="s">
        <v>111</v>
      </c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30"/>
      <c r="AG6" s="34" t="s">
        <v>112</v>
      </c>
      <c r="AH6" s="35"/>
      <c r="AI6" s="35"/>
      <c r="AJ6" s="35"/>
      <c r="AK6" s="36"/>
      <c r="AL6" s="40" t="s">
        <v>113</v>
      </c>
      <c r="AM6" s="41"/>
      <c r="AN6" s="22" t="s">
        <v>13</v>
      </c>
      <c r="AO6" s="22" t="s">
        <v>14</v>
      </c>
      <c r="AP6" s="22" t="s">
        <v>15</v>
      </c>
      <c r="AQ6" s="22" t="s">
        <v>16</v>
      </c>
      <c r="AR6" s="22" t="s">
        <v>17</v>
      </c>
      <c r="AS6" s="22" t="s">
        <v>11</v>
      </c>
      <c r="AT6" s="3"/>
    </row>
    <row r="7" spans="1:46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31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3"/>
      <c r="AG7" s="37"/>
      <c r="AH7" s="38"/>
      <c r="AI7" s="38"/>
      <c r="AJ7" s="38"/>
      <c r="AK7" s="39"/>
      <c r="AL7" s="42"/>
      <c r="AM7" s="43"/>
      <c r="AN7" s="23"/>
      <c r="AO7" s="23"/>
      <c r="AP7" s="23"/>
      <c r="AQ7" s="23"/>
      <c r="AR7" s="23"/>
      <c r="AS7" s="23"/>
      <c r="AT7" s="3"/>
    </row>
    <row r="8" spans="1:46" ht="63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15" t="s">
        <v>109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6"/>
      <c r="Z8" s="15"/>
      <c r="AA8" s="15"/>
      <c r="AB8" s="15"/>
      <c r="AC8" s="15"/>
      <c r="AD8" s="15"/>
      <c r="AE8" s="16"/>
      <c r="AF8" s="16" t="s">
        <v>110</v>
      </c>
      <c r="AG8" s="7" t="s">
        <v>109</v>
      </c>
      <c r="AH8" s="7"/>
      <c r="AI8" s="7"/>
      <c r="AJ8" s="6"/>
      <c r="AK8" s="16" t="s">
        <v>110</v>
      </c>
      <c r="AL8" s="7" t="s">
        <v>109</v>
      </c>
      <c r="AM8" s="16" t="s">
        <v>110</v>
      </c>
      <c r="AN8" s="7"/>
      <c r="AO8" s="6"/>
      <c r="AP8" s="16" t="s">
        <v>110</v>
      </c>
      <c r="AQ8" s="7"/>
      <c r="AR8" s="7"/>
      <c r="AS8" s="7"/>
      <c r="AT8" s="3"/>
    </row>
    <row r="9" spans="1:46" ht="25.5" x14ac:dyDescent="0.25">
      <c r="A9" s="18" t="s">
        <v>18</v>
      </c>
      <c r="B9" s="19" t="s">
        <v>19</v>
      </c>
      <c r="C9" s="19" t="s">
        <v>20</v>
      </c>
      <c r="D9" s="19" t="s">
        <v>21</v>
      </c>
      <c r="E9" s="19" t="s">
        <v>19</v>
      </c>
      <c r="F9" s="19" t="s">
        <v>19</v>
      </c>
      <c r="G9" s="19"/>
      <c r="H9" s="19"/>
      <c r="I9" s="19"/>
      <c r="J9" s="19"/>
      <c r="K9" s="19"/>
      <c r="L9" s="19"/>
      <c r="M9" s="20">
        <v>791165.93617999996</v>
      </c>
      <c r="N9" s="20">
        <v>796050.75696999999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791165.93617999996</v>
      </c>
      <c r="W9" s="20">
        <v>796050.75696999999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  <c r="AD9" s="20">
        <v>170257.00369000001</v>
      </c>
      <c r="AE9" s="20">
        <v>170257.00369000001</v>
      </c>
      <c r="AF9" s="20">
        <v>160328.5</v>
      </c>
      <c r="AG9" s="20">
        <v>164551.08580999999</v>
      </c>
      <c r="AH9" s="20">
        <v>0</v>
      </c>
      <c r="AI9" s="20">
        <v>0</v>
      </c>
      <c r="AJ9" s="20">
        <v>164551.08580999999</v>
      </c>
      <c r="AK9" s="20">
        <f>46173.7-1.5-0.2</f>
        <v>46172</v>
      </c>
      <c r="AL9" s="20">
        <f>AG9/N9*100</f>
        <v>20.670928878496284</v>
      </c>
      <c r="AM9" s="20">
        <f>AK9/AF9*100</f>
        <v>28.798373339736855</v>
      </c>
      <c r="AN9" s="10">
        <v>5705.91788</v>
      </c>
      <c r="AO9" s="10">
        <v>631499.67116000003</v>
      </c>
      <c r="AP9" s="11">
        <v>0.20670928878496284</v>
      </c>
      <c r="AQ9" s="10">
        <v>631499.67116000003</v>
      </c>
      <c r="AR9" s="11">
        <v>0.20670928878496284</v>
      </c>
      <c r="AS9" s="10">
        <v>0</v>
      </c>
      <c r="AT9" s="3"/>
    </row>
    <row r="10" spans="1:46" ht="25.5" outlineLevel="1" x14ac:dyDescent="0.25">
      <c r="A10" s="8" t="s">
        <v>22</v>
      </c>
      <c r="B10" s="9" t="s">
        <v>19</v>
      </c>
      <c r="C10" s="9" t="s">
        <v>20</v>
      </c>
      <c r="D10" s="9" t="s">
        <v>23</v>
      </c>
      <c r="E10" s="9" t="s">
        <v>19</v>
      </c>
      <c r="F10" s="9" t="s">
        <v>19</v>
      </c>
      <c r="G10" s="9"/>
      <c r="H10" s="9"/>
      <c r="I10" s="9"/>
      <c r="J10" s="9"/>
      <c r="K10" s="9"/>
      <c r="L10" s="9"/>
      <c r="M10" s="10">
        <v>88695.334499999997</v>
      </c>
      <c r="N10" s="10">
        <v>93867.554770000002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88695.334499999997</v>
      </c>
      <c r="W10" s="10">
        <v>93867.554770000002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10">
        <v>24371.092949999998</v>
      </c>
      <c r="AE10" s="10">
        <v>24371.092949999998</v>
      </c>
      <c r="AF10" s="10">
        <v>12607.3</v>
      </c>
      <c r="AG10" s="10">
        <v>22499.855380000001</v>
      </c>
      <c r="AH10" s="10">
        <v>0</v>
      </c>
      <c r="AI10" s="10">
        <v>0</v>
      </c>
      <c r="AJ10" s="10">
        <v>22499.855380000001</v>
      </c>
      <c r="AK10" s="10">
        <v>4846.8</v>
      </c>
      <c r="AL10" s="10">
        <f t="shared" ref="AL10:AL52" si="0">AG10/N10*100</f>
        <v>23.9697895988987</v>
      </c>
      <c r="AM10" s="10">
        <f t="shared" ref="AM10:AM52" si="1">AK10/AF10*100</f>
        <v>38.444393327675243</v>
      </c>
      <c r="AN10" s="10">
        <v>1871.23757</v>
      </c>
      <c r="AO10" s="10">
        <v>71367.699389999994</v>
      </c>
      <c r="AP10" s="11">
        <v>0.239697895988987</v>
      </c>
      <c r="AQ10" s="10">
        <v>71367.699389999994</v>
      </c>
      <c r="AR10" s="11">
        <v>0.239697895988987</v>
      </c>
      <c r="AS10" s="10">
        <v>0</v>
      </c>
      <c r="AT10" s="3"/>
    </row>
    <row r="11" spans="1:46" ht="25.5" outlineLevel="1" x14ac:dyDescent="0.25">
      <c r="A11" s="8" t="s">
        <v>24</v>
      </c>
      <c r="B11" s="9" t="s">
        <v>19</v>
      </c>
      <c r="C11" s="9" t="s">
        <v>20</v>
      </c>
      <c r="D11" s="9" t="s">
        <v>25</v>
      </c>
      <c r="E11" s="9" t="s">
        <v>19</v>
      </c>
      <c r="F11" s="9" t="s">
        <v>19</v>
      </c>
      <c r="G11" s="9"/>
      <c r="H11" s="9"/>
      <c r="I11" s="9"/>
      <c r="J11" s="9"/>
      <c r="K11" s="9"/>
      <c r="L11" s="9"/>
      <c r="M11" s="10">
        <v>584173.92273999995</v>
      </c>
      <c r="N11" s="10">
        <v>581974.90069000004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584173.92273999995</v>
      </c>
      <c r="W11" s="10">
        <v>581974.90069000004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D11" s="10">
        <v>117288.59173</v>
      </c>
      <c r="AE11" s="10">
        <v>117288.59173</v>
      </c>
      <c r="AF11" s="10">
        <v>65411.6</v>
      </c>
      <c r="AG11" s="10">
        <v>116636.34401</v>
      </c>
      <c r="AH11" s="10">
        <v>0</v>
      </c>
      <c r="AI11" s="10">
        <v>0</v>
      </c>
      <c r="AJ11" s="10">
        <v>116636.34401</v>
      </c>
      <c r="AK11" s="10">
        <v>26312.3</v>
      </c>
      <c r="AL11" s="10">
        <f t="shared" si="0"/>
        <v>20.041473244243665</v>
      </c>
      <c r="AM11" s="10">
        <f t="shared" si="1"/>
        <v>40.225739777042605</v>
      </c>
      <c r="AN11" s="10">
        <v>652.24771999999996</v>
      </c>
      <c r="AO11" s="10">
        <v>465338.55667999998</v>
      </c>
      <c r="AP11" s="11">
        <v>0.20041473244243665</v>
      </c>
      <c r="AQ11" s="10">
        <v>465338.55667999998</v>
      </c>
      <c r="AR11" s="11">
        <v>0.20041473244243665</v>
      </c>
      <c r="AS11" s="10">
        <v>0</v>
      </c>
      <c r="AT11" s="3"/>
    </row>
    <row r="12" spans="1:46" ht="25.5" outlineLevel="1" x14ac:dyDescent="0.25">
      <c r="A12" s="8" t="s">
        <v>26</v>
      </c>
      <c r="B12" s="9" t="s">
        <v>19</v>
      </c>
      <c r="C12" s="9" t="s">
        <v>20</v>
      </c>
      <c r="D12" s="9" t="s">
        <v>27</v>
      </c>
      <c r="E12" s="9" t="s">
        <v>19</v>
      </c>
      <c r="F12" s="9" t="s">
        <v>19</v>
      </c>
      <c r="G12" s="9"/>
      <c r="H12" s="9"/>
      <c r="I12" s="9"/>
      <c r="J12" s="9"/>
      <c r="K12" s="9"/>
      <c r="L12" s="9"/>
      <c r="M12" s="10">
        <v>47805.530859999999</v>
      </c>
      <c r="N12" s="10">
        <v>48772.522969999998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47805.530859999999</v>
      </c>
      <c r="W12" s="10">
        <v>48772.522969999998</v>
      </c>
      <c r="X12" s="10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0</v>
      </c>
      <c r="AD12" s="10">
        <v>13487.61202</v>
      </c>
      <c r="AE12" s="10">
        <v>13487.61202</v>
      </c>
      <c r="AF12" s="10">
        <v>45472.5</v>
      </c>
      <c r="AG12" s="10">
        <v>13408.805420000001</v>
      </c>
      <c r="AH12" s="10">
        <v>0</v>
      </c>
      <c r="AI12" s="10">
        <v>0</v>
      </c>
      <c r="AJ12" s="10">
        <v>13408.805420000001</v>
      </c>
      <c r="AK12" s="10">
        <v>10108.799999999999</v>
      </c>
      <c r="AL12" s="10">
        <f t="shared" si="0"/>
        <v>27.492540068611511</v>
      </c>
      <c r="AM12" s="10">
        <f t="shared" si="1"/>
        <v>22.230578921326074</v>
      </c>
      <c r="AN12" s="10">
        <v>78.806600000000003</v>
      </c>
      <c r="AO12" s="10">
        <v>35363.717550000001</v>
      </c>
      <c r="AP12" s="11">
        <v>0.27492540068611504</v>
      </c>
      <c r="AQ12" s="10">
        <v>35363.717550000001</v>
      </c>
      <c r="AR12" s="11">
        <v>0.27492540068611504</v>
      </c>
      <c r="AS12" s="10">
        <v>0</v>
      </c>
      <c r="AT12" s="3"/>
    </row>
    <row r="13" spans="1:46" ht="25.5" outlineLevel="1" x14ac:dyDescent="0.25">
      <c r="A13" s="8" t="s">
        <v>28</v>
      </c>
      <c r="B13" s="9" t="s">
        <v>19</v>
      </c>
      <c r="C13" s="9" t="s">
        <v>20</v>
      </c>
      <c r="D13" s="9" t="s">
        <v>29</v>
      </c>
      <c r="E13" s="9" t="s">
        <v>19</v>
      </c>
      <c r="F13" s="9" t="s">
        <v>19</v>
      </c>
      <c r="G13" s="9"/>
      <c r="H13" s="9"/>
      <c r="I13" s="9"/>
      <c r="J13" s="9"/>
      <c r="K13" s="9"/>
      <c r="L13" s="9"/>
      <c r="M13" s="10">
        <v>52855.720350000003</v>
      </c>
      <c r="N13" s="10">
        <v>53865.255720000001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52855.720350000003</v>
      </c>
      <c r="W13" s="10">
        <v>53865.255720000001</v>
      </c>
      <c r="X13" s="10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  <c r="AD13" s="10">
        <v>11793.665870000001</v>
      </c>
      <c r="AE13" s="10">
        <v>11793.665870000001</v>
      </c>
      <c r="AF13" s="10">
        <v>29257.7</v>
      </c>
      <c r="AG13" s="10">
        <v>8721.8888800000004</v>
      </c>
      <c r="AH13" s="10">
        <v>0</v>
      </c>
      <c r="AI13" s="10">
        <v>0</v>
      </c>
      <c r="AJ13" s="10">
        <v>8721.8888800000004</v>
      </c>
      <c r="AK13" s="10">
        <f>3448.8-1.5-0.2</f>
        <v>3447.1000000000004</v>
      </c>
      <c r="AL13" s="10">
        <f t="shared" si="0"/>
        <v>16.192049519522826</v>
      </c>
      <c r="AM13" s="10">
        <f t="shared" si="1"/>
        <v>11.781855716614773</v>
      </c>
      <c r="AN13" s="10">
        <v>3071.7769899999998</v>
      </c>
      <c r="AO13" s="10">
        <v>45143.366840000002</v>
      </c>
      <c r="AP13" s="11">
        <v>0.16192049519522822</v>
      </c>
      <c r="AQ13" s="10">
        <v>45143.366840000002</v>
      </c>
      <c r="AR13" s="11">
        <v>0.16192049519522822</v>
      </c>
      <c r="AS13" s="10">
        <v>0</v>
      </c>
      <c r="AT13" s="3"/>
    </row>
    <row r="14" spans="1:46" ht="25.5" outlineLevel="1" x14ac:dyDescent="0.25">
      <c r="A14" s="8" t="s">
        <v>30</v>
      </c>
      <c r="B14" s="9" t="s">
        <v>19</v>
      </c>
      <c r="C14" s="9" t="s">
        <v>20</v>
      </c>
      <c r="D14" s="9" t="s">
        <v>31</v>
      </c>
      <c r="E14" s="9" t="s">
        <v>19</v>
      </c>
      <c r="F14" s="9" t="s">
        <v>19</v>
      </c>
      <c r="G14" s="9"/>
      <c r="H14" s="9"/>
      <c r="I14" s="9"/>
      <c r="J14" s="9"/>
      <c r="K14" s="9"/>
      <c r="L14" s="9"/>
      <c r="M14" s="10">
        <v>11658.327730000001</v>
      </c>
      <c r="N14" s="10">
        <v>11607.063819999999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11658.327730000001</v>
      </c>
      <c r="W14" s="10">
        <v>11607.063819999999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2751.1421700000001</v>
      </c>
      <c r="AE14" s="10">
        <v>2751.1421700000001</v>
      </c>
      <c r="AF14" s="10">
        <v>3906.2</v>
      </c>
      <c r="AG14" s="10">
        <v>2719.2931699999999</v>
      </c>
      <c r="AH14" s="10">
        <v>0</v>
      </c>
      <c r="AI14" s="10">
        <v>0</v>
      </c>
      <c r="AJ14" s="10">
        <v>2719.2931699999999</v>
      </c>
      <c r="AK14" s="10">
        <v>892.1</v>
      </c>
      <c r="AL14" s="10">
        <f t="shared" si="0"/>
        <v>23.427916070508864</v>
      </c>
      <c r="AM14" s="10">
        <f t="shared" si="1"/>
        <v>22.838052327069789</v>
      </c>
      <c r="AN14" s="10">
        <v>31.849</v>
      </c>
      <c r="AO14" s="10">
        <v>8887.7706500000004</v>
      </c>
      <c r="AP14" s="11">
        <v>0.23427916070508864</v>
      </c>
      <c r="AQ14" s="10">
        <v>8887.7706500000004</v>
      </c>
      <c r="AR14" s="11">
        <v>0.23427916070508864</v>
      </c>
      <c r="AS14" s="10">
        <v>0</v>
      </c>
      <c r="AT14" s="3"/>
    </row>
    <row r="15" spans="1:46" ht="25.5" outlineLevel="1" x14ac:dyDescent="0.25">
      <c r="A15" s="8" t="s">
        <v>32</v>
      </c>
      <c r="B15" s="9" t="s">
        <v>19</v>
      </c>
      <c r="C15" s="9" t="s">
        <v>20</v>
      </c>
      <c r="D15" s="9" t="s">
        <v>33</v>
      </c>
      <c r="E15" s="9" t="s">
        <v>19</v>
      </c>
      <c r="F15" s="9" t="s">
        <v>19</v>
      </c>
      <c r="G15" s="9"/>
      <c r="H15" s="9"/>
      <c r="I15" s="9"/>
      <c r="J15" s="9"/>
      <c r="K15" s="9"/>
      <c r="L15" s="9"/>
      <c r="M15" s="10">
        <v>2336.6</v>
      </c>
      <c r="N15" s="10">
        <v>2336.6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2336.6</v>
      </c>
      <c r="W15" s="10">
        <v>2336.6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564.89895000000001</v>
      </c>
      <c r="AE15" s="10">
        <v>564.89895000000001</v>
      </c>
      <c r="AF15" s="10">
        <v>2336.6</v>
      </c>
      <c r="AG15" s="10">
        <v>564.89895000000001</v>
      </c>
      <c r="AH15" s="10">
        <v>0</v>
      </c>
      <c r="AI15" s="10">
        <v>0</v>
      </c>
      <c r="AJ15" s="10">
        <v>564.89895000000001</v>
      </c>
      <c r="AK15" s="10">
        <v>564.9</v>
      </c>
      <c r="AL15" s="10">
        <f t="shared" si="0"/>
        <v>24.17610844817256</v>
      </c>
      <c r="AM15" s="10">
        <f t="shared" si="1"/>
        <v>24.176153385260633</v>
      </c>
      <c r="AN15" s="10">
        <v>0</v>
      </c>
      <c r="AO15" s="10">
        <v>1771.7010499999999</v>
      </c>
      <c r="AP15" s="11">
        <v>0.24176108448172559</v>
      </c>
      <c r="AQ15" s="10">
        <v>1771.7010499999999</v>
      </c>
      <c r="AR15" s="11">
        <v>0.24176108448172559</v>
      </c>
      <c r="AS15" s="10">
        <v>0</v>
      </c>
      <c r="AT15" s="3"/>
    </row>
    <row r="16" spans="1:46" ht="38.25" outlineLevel="1" x14ac:dyDescent="0.25">
      <c r="A16" s="8" t="s">
        <v>34</v>
      </c>
      <c r="B16" s="9" t="s">
        <v>19</v>
      </c>
      <c r="C16" s="9" t="s">
        <v>20</v>
      </c>
      <c r="D16" s="9" t="s">
        <v>35</v>
      </c>
      <c r="E16" s="9" t="s">
        <v>19</v>
      </c>
      <c r="F16" s="9" t="s">
        <v>19</v>
      </c>
      <c r="G16" s="9"/>
      <c r="H16" s="9"/>
      <c r="I16" s="9"/>
      <c r="J16" s="9"/>
      <c r="K16" s="9"/>
      <c r="L16" s="9"/>
      <c r="M16" s="10">
        <v>3640.5</v>
      </c>
      <c r="N16" s="10">
        <v>3626.8589999999999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3640.5</v>
      </c>
      <c r="W16" s="10">
        <v>3626.8589999999999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>
        <v>0</v>
      </c>
      <c r="AE16" s="10">
        <v>0</v>
      </c>
      <c r="AF16" s="10">
        <v>1336.6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f t="shared" si="0"/>
        <v>0</v>
      </c>
      <c r="AM16" s="10">
        <f t="shared" si="1"/>
        <v>0</v>
      </c>
      <c r="AN16" s="10">
        <v>0</v>
      </c>
      <c r="AO16" s="10">
        <v>3626.8589999999999</v>
      </c>
      <c r="AP16" s="11">
        <v>0</v>
      </c>
      <c r="AQ16" s="10">
        <v>3626.8589999999999</v>
      </c>
      <c r="AR16" s="11">
        <v>0</v>
      </c>
      <c r="AS16" s="10">
        <v>0</v>
      </c>
      <c r="AT16" s="3"/>
    </row>
    <row r="17" spans="1:46" ht="38.25" x14ac:dyDescent="0.25">
      <c r="A17" s="18" t="s">
        <v>36</v>
      </c>
      <c r="B17" s="19" t="s">
        <v>19</v>
      </c>
      <c r="C17" s="19" t="s">
        <v>20</v>
      </c>
      <c r="D17" s="19" t="s">
        <v>37</v>
      </c>
      <c r="E17" s="19" t="s">
        <v>19</v>
      </c>
      <c r="F17" s="19" t="s">
        <v>19</v>
      </c>
      <c r="G17" s="19"/>
      <c r="H17" s="19"/>
      <c r="I17" s="19"/>
      <c r="J17" s="19"/>
      <c r="K17" s="19"/>
      <c r="L17" s="19"/>
      <c r="M17" s="20">
        <v>2644</v>
      </c>
      <c r="N17" s="20">
        <v>2644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2644</v>
      </c>
      <c r="W17" s="20">
        <v>2644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  <c r="AD17" s="20">
        <v>776.66363999999999</v>
      </c>
      <c r="AE17" s="20">
        <v>776.66363999999999</v>
      </c>
      <c r="AF17" s="20">
        <v>2644</v>
      </c>
      <c r="AG17" s="20">
        <v>776.66363999999999</v>
      </c>
      <c r="AH17" s="20">
        <v>0</v>
      </c>
      <c r="AI17" s="20">
        <v>0</v>
      </c>
      <c r="AJ17" s="20">
        <v>776.66363999999999</v>
      </c>
      <c r="AK17" s="20">
        <v>776.7</v>
      </c>
      <c r="AL17" s="20">
        <f t="shared" si="0"/>
        <v>29.37457034795764</v>
      </c>
      <c r="AM17" s="20">
        <f t="shared" si="1"/>
        <v>29.375945537065057</v>
      </c>
      <c r="AN17" s="10">
        <v>0</v>
      </c>
      <c r="AO17" s="10">
        <v>1867.33636</v>
      </c>
      <c r="AP17" s="11">
        <v>0.2937457034795764</v>
      </c>
      <c r="AQ17" s="10">
        <v>1867.33636</v>
      </c>
      <c r="AR17" s="11">
        <v>0.2937457034795764</v>
      </c>
      <c r="AS17" s="10">
        <v>0</v>
      </c>
      <c r="AT17" s="3"/>
    </row>
    <row r="18" spans="1:46" ht="25.5" x14ac:dyDescent="0.25">
      <c r="A18" s="18" t="s">
        <v>38</v>
      </c>
      <c r="B18" s="19" t="s">
        <v>19</v>
      </c>
      <c r="C18" s="19" t="s">
        <v>20</v>
      </c>
      <c r="D18" s="19" t="s">
        <v>39</v>
      </c>
      <c r="E18" s="19" t="s">
        <v>19</v>
      </c>
      <c r="F18" s="19" t="s">
        <v>19</v>
      </c>
      <c r="G18" s="19"/>
      <c r="H18" s="19"/>
      <c r="I18" s="19"/>
      <c r="J18" s="19"/>
      <c r="K18" s="19"/>
      <c r="L18" s="19"/>
      <c r="M18" s="20">
        <v>82796.303159999996</v>
      </c>
      <c r="N18" s="20">
        <v>83365.303159999996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0">
        <v>82796.303159999996</v>
      </c>
      <c r="W18" s="20">
        <v>83365.303159999996</v>
      </c>
      <c r="X18" s="20">
        <v>0</v>
      </c>
      <c r="Y18" s="20">
        <v>0</v>
      </c>
      <c r="Z18" s="20">
        <v>0</v>
      </c>
      <c r="AA18" s="20">
        <v>0</v>
      </c>
      <c r="AB18" s="20">
        <v>0</v>
      </c>
      <c r="AC18" s="20">
        <v>0</v>
      </c>
      <c r="AD18" s="20">
        <v>19817.580559999999</v>
      </c>
      <c r="AE18" s="20">
        <v>19817.580559999999</v>
      </c>
      <c r="AF18" s="20">
        <v>81078.5</v>
      </c>
      <c r="AG18" s="20">
        <v>19716.296559999999</v>
      </c>
      <c r="AH18" s="20">
        <v>0</v>
      </c>
      <c r="AI18" s="20">
        <v>0</v>
      </c>
      <c r="AJ18" s="20">
        <v>19716.296559999999</v>
      </c>
      <c r="AK18" s="20">
        <v>19716.3</v>
      </c>
      <c r="AL18" s="20">
        <f t="shared" si="0"/>
        <v>23.650482650029147</v>
      </c>
      <c r="AM18" s="20">
        <f t="shared" si="1"/>
        <v>24.31754410848745</v>
      </c>
      <c r="AN18" s="10">
        <v>101.28400000000001</v>
      </c>
      <c r="AO18" s="10">
        <v>63649.006600000001</v>
      </c>
      <c r="AP18" s="11">
        <v>0.23650482650029148</v>
      </c>
      <c r="AQ18" s="10">
        <v>63649.006600000001</v>
      </c>
      <c r="AR18" s="11">
        <v>0.23650482650029148</v>
      </c>
      <c r="AS18" s="10">
        <v>0</v>
      </c>
      <c r="AT18" s="3"/>
    </row>
    <row r="19" spans="1:46" ht="25.5" outlineLevel="1" x14ac:dyDescent="0.25">
      <c r="A19" s="8" t="s">
        <v>40</v>
      </c>
      <c r="B19" s="9" t="s">
        <v>19</v>
      </c>
      <c r="C19" s="9" t="s">
        <v>20</v>
      </c>
      <c r="D19" s="9" t="s">
        <v>41</v>
      </c>
      <c r="E19" s="9" t="s">
        <v>19</v>
      </c>
      <c r="F19" s="9" t="s">
        <v>19</v>
      </c>
      <c r="G19" s="9"/>
      <c r="H19" s="9"/>
      <c r="I19" s="9"/>
      <c r="J19" s="9"/>
      <c r="K19" s="9"/>
      <c r="L19" s="9"/>
      <c r="M19" s="10">
        <v>23898.703160000001</v>
      </c>
      <c r="N19" s="10">
        <v>23898.703160000001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23898.703160000001</v>
      </c>
      <c r="W19" s="10">
        <v>23898.703160000001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4762.7329900000004</v>
      </c>
      <c r="AE19" s="10">
        <v>4762.7329900000004</v>
      </c>
      <c r="AF19" s="10">
        <v>23716.9</v>
      </c>
      <c r="AG19" s="10">
        <v>4762.7329900000004</v>
      </c>
      <c r="AH19" s="10">
        <v>0</v>
      </c>
      <c r="AI19" s="10">
        <v>0</v>
      </c>
      <c r="AJ19" s="10">
        <v>4762.7329900000004</v>
      </c>
      <c r="AK19" s="10">
        <v>4762.7</v>
      </c>
      <c r="AL19" s="10">
        <f t="shared" si="0"/>
        <v>19.928834456471822</v>
      </c>
      <c r="AM19" s="10">
        <f t="shared" si="1"/>
        <v>20.081460899190027</v>
      </c>
      <c r="AN19" s="10">
        <v>0</v>
      </c>
      <c r="AO19" s="10">
        <v>19135.970170000001</v>
      </c>
      <c r="AP19" s="11">
        <v>0.19928834456471822</v>
      </c>
      <c r="AQ19" s="10">
        <v>19135.970170000001</v>
      </c>
      <c r="AR19" s="11">
        <v>0.19928834456471822</v>
      </c>
      <c r="AS19" s="10">
        <v>0</v>
      </c>
      <c r="AT19" s="3"/>
    </row>
    <row r="20" spans="1:46" ht="38.25" outlineLevel="1" x14ac:dyDescent="0.25">
      <c r="A20" s="8" t="s">
        <v>42</v>
      </c>
      <c r="B20" s="9" t="s">
        <v>19</v>
      </c>
      <c r="C20" s="9" t="s">
        <v>20</v>
      </c>
      <c r="D20" s="9" t="s">
        <v>43</v>
      </c>
      <c r="E20" s="9" t="s">
        <v>19</v>
      </c>
      <c r="F20" s="9" t="s">
        <v>19</v>
      </c>
      <c r="G20" s="9"/>
      <c r="H20" s="9"/>
      <c r="I20" s="9"/>
      <c r="J20" s="9"/>
      <c r="K20" s="9"/>
      <c r="L20" s="9"/>
      <c r="M20" s="10">
        <v>54397.599999999999</v>
      </c>
      <c r="N20" s="10">
        <v>54966.6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54397.599999999999</v>
      </c>
      <c r="W20" s="10">
        <v>54966.6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13898.90213</v>
      </c>
      <c r="AE20" s="10">
        <v>13898.90213</v>
      </c>
      <c r="AF20" s="10">
        <v>52861.599999999999</v>
      </c>
      <c r="AG20" s="10">
        <v>13797.618130000001</v>
      </c>
      <c r="AH20" s="10">
        <v>0</v>
      </c>
      <c r="AI20" s="10">
        <v>0</v>
      </c>
      <c r="AJ20" s="10">
        <v>13797.618130000001</v>
      </c>
      <c r="AK20" s="10">
        <v>13797.7</v>
      </c>
      <c r="AL20" s="10">
        <f t="shared" si="0"/>
        <v>25.101822070129863</v>
      </c>
      <c r="AM20" s="10">
        <f t="shared" si="1"/>
        <v>26.101555760703427</v>
      </c>
      <c r="AN20" s="10">
        <v>101.28400000000001</v>
      </c>
      <c r="AO20" s="10">
        <v>41168.981870000003</v>
      </c>
      <c r="AP20" s="11">
        <v>0.25101822070129859</v>
      </c>
      <c r="AQ20" s="10">
        <v>41168.981870000003</v>
      </c>
      <c r="AR20" s="11">
        <v>0.25101822070129859</v>
      </c>
      <c r="AS20" s="10">
        <v>0</v>
      </c>
      <c r="AT20" s="3"/>
    </row>
    <row r="21" spans="1:46" ht="25.5" outlineLevel="1" x14ac:dyDescent="0.25">
      <c r="A21" s="8" t="s">
        <v>44</v>
      </c>
      <c r="B21" s="9" t="s">
        <v>19</v>
      </c>
      <c r="C21" s="9" t="s">
        <v>20</v>
      </c>
      <c r="D21" s="9" t="s">
        <v>45</v>
      </c>
      <c r="E21" s="9" t="s">
        <v>19</v>
      </c>
      <c r="F21" s="9" t="s">
        <v>19</v>
      </c>
      <c r="G21" s="9"/>
      <c r="H21" s="9"/>
      <c r="I21" s="9"/>
      <c r="J21" s="9"/>
      <c r="K21" s="9"/>
      <c r="L21" s="9"/>
      <c r="M21" s="10">
        <v>4500</v>
      </c>
      <c r="N21" s="10">
        <v>4500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4500</v>
      </c>
      <c r="W21" s="10">
        <v>4500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1155.94544</v>
      </c>
      <c r="AE21" s="10">
        <v>1155.94544</v>
      </c>
      <c r="AF21" s="10">
        <v>4500</v>
      </c>
      <c r="AG21" s="10">
        <v>1155.94544</v>
      </c>
      <c r="AH21" s="10">
        <v>0</v>
      </c>
      <c r="AI21" s="10">
        <v>0</v>
      </c>
      <c r="AJ21" s="10">
        <v>1155.94544</v>
      </c>
      <c r="AK21" s="10">
        <v>1155.9000000000001</v>
      </c>
      <c r="AL21" s="10">
        <f t="shared" si="0"/>
        <v>25.687676444444445</v>
      </c>
      <c r="AM21" s="10">
        <f t="shared" si="1"/>
        <v>25.686666666666667</v>
      </c>
      <c r="AN21" s="10">
        <v>0</v>
      </c>
      <c r="AO21" s="10">
        <v>3344.05456</v>
      </c>
      <c r="AP21" s="11">
        <v>0.25687676444444446</v>
      </c>
      <c r="AQ21" s="10">
        <v>3344.05456</v>
      </c>
      <c r="AR21" s="11">
        <v>0.25687676444444446</v>
      </c>
      <c r="AS21" s="10">
        <v>0</v>
      </c>
      <c r="AT21" s="3"/>
    </row>
    <row r="22" spans="1:46" ht="25.5" x14ac:dyDescent="0.25">
      <c r="A22" s="18" t="s">
        <v>46</v>
      </c>
      <c r="B22" s="19" t="s">
        <v>19</v>
      </c>
      <c r="C22" s="19" t="s">
        <v>20</v>
      </c>
      <c r="D22" s="19" t="s">
        <v>47</v>
      </c>
      <c r="E22" s="19" t="s">
        <v>19</v>
      </c>
      <c r="F22" s="19" t="s">
        <v>19</v>
      </c>
      <c r="G22" s="19"/>
      <c r="H22" s="19"/>
      <c r="I22" s="19"/>
      <c r="J22" s="19"/>
      <c r="K22" s="19"/>
      <c r="L22" s="19"/>
      <c r="M22" s="20">
        <v>867.00779</v>
      </c>
      <c r="N22" s="20">
        <v>1875.0077900000001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867.00779</v>
      </c>
      <c r="W22" s="20">
        <v>1875.0077900000001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0</v>
      </c>
      <c r="AD22" s="20">
        <v>1201.52179</v>
      </c>
      <c r="AE22" s="20">
        <v>1201.52179</v>
      </c>
      <c r="AF22" s="20">
        <v>610.1</v>
      </c>
      <c r="AG22" s="20">
        <v>1195.973</v>
      </c>
      <c r="AH22" s="20">
        <v>0</v>
      </c>
      <c r="AI22" s="20">
        <v>0</v>
      </c>
      <c r="AJ22" s="20">
        <v>1195.973</v>
      </c>
      <c r="AK22" s="20">
        <v>168.2</v>
      </c>
      <c r="AL22" s="20">
        <f t="shared" si="0"/>
        <v>63.784961661412609</v>
      </c>
      <c r="AM22" s="20">
        <f t="shared" si="1"/>
        <v>27.569250942468443</v>
      </c>
      <c r="AN22" s="10">
        <v>5.5487900000000003</v>
      </c>
      <c r="AO22" s="10">
        <v>679.03479000000004</v>
      </c>
      <c r="AP22" s="11">
        <v>0.6378496166141262</v>
      </c>
      <c r="AQ22" s="10">
        <v>679.03479000000004</v>
      </c>
      <c r="AR22" s="11">
        <v>0.6378496166141262</v>
      </c>
      <c r="AS22" s="10">
        <v>0</v>
      </c>
      <c r="AT22" s="3"/>
    </row>
    <row r="23" spans="1:46" ht="25.5" outlineLevel="1" x14ac:dyDescent="0.25">
      <c r="A23" s="8" t="s">
        <v>48</v>
      </c>
      <c r="B23" s="9" t="s">
        <v>19</v>
      </c>
      <c r="C23" s="9" t="s">
        <v>20</v>
      </c>
      <c r="D23" s="9" t="s">
        <v>49</v>
      </c>
      <c r="E23" s="9" t="s">
        <v>19</v>
      </c>
      <c r="F23" s="9" t="s">
        <v>19</v>
      </c>
      <c r="G23" s="9"/>
      <c r="H23" s="9"/>
      <c r="I23" s="9"/>
      <c r="J23" s="9"/>
      <c r="K23" s="9"/>
      <c r="L23" s="9"/>
      <c r="M23" s="10">
        <v>267.00779</v>
      </c>
      <c r="N23" s="10">
        <v>1275.0077900000001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267.00779</v>
      </c>
      <c r="W23" s="10">
        <v>1275.0077900000001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1043.4000000000001</v>
      </c>
      <c r="AE23" s="10">
        <v>1043.4000000000001</v>
      </c>
      <c r="AF23" s="10">
        <v>10.1</v>
      </c>
      <c r="AG23" s="10">
        <v>1037.85121</v>
      </c>
      <c r="AH23" s="10">
        <v>0</v>
      </c>
      <c r="AI23" s="10">
        <v>0</v>
      </c>
      <c r="AJ23" s="10">
        <v>1037.85121</v>
      </c>
      <c r="AK23" s="10">
        <v>10.1</v>
      </c>
      <c r="AL23" s="10">
        <f t="shared" si="0"/>
        <v>81.399597566380351</v>
      </c>
      <c r="AM23" s="10">
        <f t="shared" si="1"/>
        <v>100</v>
      </c>
      <c r="AN23" s="10">
        <v>5.5487900000000003</v>
      </c>
      <c r="AO23" s="10">
        <v>237.15657999999999</v>
      </c>
      <c r="AP23" s="11">
        <v>0.81399597566380355</v>
      </c>
      <c r="AQ23" s="10">
        <v>237.15657999999999</v>
      </c>
      <c r="AR23" s="11">
        <v>0.81399597566380355</v>
      </c>
      <c r="AS23" s="10">
        <v>0</v>
      </c>
      <c r="AT23" s="3"/>
    </row>
    <row r="24" spans="1:46" outlineLevel="1" x14ac:dyDescent="0.25">
      <c r="A24" s="8" t="s">
        <v>50</v>
      </c>
      <c r="B24" s="9" t="s">
        <v>19</v>
      </c>
      <c r="C24" s="9" t="s">
        <v>20</v>
      </c>
      <c r="D24" s="9" t="s">
        <v>51</v>
      </c>
      <c r="E24" s="9" t="s">
        <v>19</v>
      </c>
      <c r="F24" s="9" t="s">
        <v>19</v>
      </c>
      <c r="G24" s="9"/>
      <c r="H24" s="9"/>
      <c r="I24" s="9"/>
      <c r="J24" s="9"/>
      <c r="K24" s="9"/>
      <c r="L24" s="9"/>
      <c r="M24" s="10">
        <v>600</v>
      </c>
      <c r="N24" s="10">
        <v>600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600</v>
      </c>
      <c r="W24" s="10">
        <v>600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158.12179</v>
      </c>
      <c r="AE24" s="10">
        <v>158.12179</v>
      </c>
      <c r="AF24" s="10">
        <v>600</v>
      </c>
      <c r="AG24" s="10">
        <v>158.12179</v>
      </c>
      <c r="AH24" s="10">
        <v>0</v>
      </c>
      <c r="AI24" s="10">
        <v>0</v>
      </c>
      <c r="AJ24" s="10">
        <v>158.12179</v>
      </c>
      <c r="AK24" s="10">
        <v>158.1</v>
      </c>
      <c r="AL24" s="10">
        <f t="shared" si="0"/>
        <v>26.353631666666665</v>
      </c>
      <c r="AM24" s="10">
        <f t="shared" si="1"/>
        <v>26.35</v>
      </c>
      <c r="AN24" s="10">
        <v>0</v>
      </c>
      <c r="AO24" s="10">
        <v>441.87821000000002</v>
      </c>
      <c r="AP24" s="11">
        <v>0.26353631666666666</v>
      </c>
      <c r="AQ24" s="10">
        <v>441.87821000000002</v>
      </c>
      <c r="AR24" s="11">
        <v>0.26353631666666666</v>
      </c>
      <c r="AS24" s="10">
        <v>0</v>
      </c>
      <c r="AT24" s="3"/>
    </row>
    <row r="25" spans="1:46" ht="25.5" x14ac:dyDescent="0.25">
      <c r="A25" s="18" t="s">
        <v>52</v>
      </c>
      <c r="B25" s="19" t="s">
        <v>19</v>
      </c>
      <c r="C25" s="19" t="s">
        <v>20</v>
      </c>
      <c r="D25" s="19" t="s">
        <v>53</v>
      </c>
      <c r="E25" s="19" t="s">
        <v>19</v>
      </c>
      <c r="F25" s="19" t="s">
        <v>19</v>
      </c>
      <c r="G25" s="19"/>
      <c r="H25" s="19"/>
      <c r="I25" s="19"/>
      <c r="J25" s="19"/>
      <c r="K25" s="19"/>
      <c r="L25" s="19"/>
      <c r="M25" s="20">
        <v>210</v>
      </c>
      <c r="N25" s="20">
        <v>210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210</v>
      </c>
      <c r="W25" s="20">
        <v>210</v>
      </c>
      <c r="X25" s="20">
        <v>0</v>
      </c>
      <c r="Y25" s="20">
        <v>0</v>
      </c>
      <c r="Z25" s="20">
        <v>0</v>
      </c>
      <c r="AA25" s="20">
        <v>0</v>
      </c>
      <c r="AB25" s="20">
        <v>0</v>
      </c>
      <c r="AC25" s="20">
        <v>0</v>
      </c>
      <c r="AD25" s="20">
        <v>7.0971900000000003</v>
      </c>
      <c r="AE25" s="20">
        <v>7.0971900000000003</v>
      </c>
      <c r="AF25" s="20">
        <v>210</v>
      </c>
      <c r="AG25" s="20">
        <v>0.65669</v>
      </c>
      <c r="AH25" s="20">
        <v>0</v>
      </c>
      <c r="AI25" s="20">
        <v>0</v>
      </c>
      <c r="AJ25" s="20">
        <v>0.65669</v>
      </c>
      <c r="AK25" s="20">
        <v>0.7</v>
      </c>
      <c r="AL25" s="20">
        <f t="shared" si="0"/>
        <v>0.31270952380952383</v>
      </c>
      <c r="AM25" s="20">
        <f t="shared" si="1"/>
        <v>0.33333333333333331</v>
      </c>
      <c r="AN25" s="10">
        <v>6.4405000000000001</v>
      </c>
      <c r="AO25" s="10">
        <v>209.34331</v>
      </c>
      <c r="AP25" s="11">
        <v>3.1270952380952383E-3</v>
      </c>
      <c r="AQ25" s="10">
        <v>209.34331</v>
      </c>
      <c r="AR25" s="11">
        <v>3.1270952380952383E-3</v>
      </c>
      <c r="AS25" s="10">
        <v>0</v>
      </c>
      <c r="AT25" s="3"/>
    </row>
    <row r="26" spans="1:46" ht="38.25" outlineLevel="1" x14ac:dyDescent="0.25">
      <c r="A26" s="8" t="s">
        <v>54</v>
      </c>
      <c r="B26" s="9" t="s">
        <v>19</v>
      </c>
      <c r="C26" s="9" t="s">
        <v>20</v>
      </c>
      <c r="D26" s="9" t="s">
        <v>55</v>
      </c>
      <c r="E26" s="9" t="s">
        <v>19</v>
      </c>
      <c r="F26" s="9" t="s">
        <v>19</v>
      </c>
      <c r="G26" s="9"/>
      <c r="H26" s="9"/>
      <c r="I26" s="9"/>
      <c r="J26" s="9"/>
      <c r="K26" s="9"/>
      <c r="L26" s="9"/>
      <c r="M26" s="10">
        <v>200</v>
      </c>
      <c r="N26" s="10">
        <v>200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200</v>
      </c>
      <c r="W26" s="10">
        <v>200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7.0971900000000003</v>
      </c>
      <c r="AE26" s="10">
        <v>7.0971900000000003</v>
      </c>
      <c r="AF26" s="10">
        <v>200</v>
      </c>
      <c r="AG26" s="10">
        <v>0.65669</v>
      </c>
      <c r="AH26" s="10">
        <v>0</v>
      </c>
      <c r="AI26" s="10">
        <v>0</v>
      </c>
      <c r="AJ26" s="10">
        <v>0.65669</v>
      </c>
      <c r="AK26" s="10">
        <v>0.7</v>
      </c>
      <c r="AL26" s="10">
        <f t="shared" si="0"/>
        <v>0.328345</v>
      </c>
      <c r="AM26" s="10">
        <f t="shared" si="1"/>
        <v>0.35</v>
      </c>
      <c r="AN26" s="10">
        <v>6.4405000000000001</v>
      </c>
      <c r="AO26" s="10">
        <v>199.34331</v>
      </c>
      <c r="AP26" s="11">
        <v>3.2834499999999998E-3</v>
      </c>
      <c r="AQ26" s="10">
        <v>199.34331</v>
      </c>
      <c r="AR26" s="11">
        <v>3.2834499999999998E-3</v>
      </c>
      <c r="AS26" s="10">
        <v>0</v>
      </c>
      <c r="AT26" s="3"/>
    </row>
    <row r="27" spans="1:46" ht="25.5" outlineLevel="1" x14ac:dyDescent="0.25">
      <c r="A27" s="8" t="s">
        <v>56</v>
      </c>
      <c r="B27" s="9" t="s">
        <v>19</v>
      </c>
      <c r="C27" s="9" t="s">
        <v>20</v>
      </c>
      <c r="D27" s="9" t="s">
        <v>57</v>
      </c>
      <c r="E27" s="9" t="s">
        <v>19</v>
      </c>
      <c r="F27" s="9" t="s">
        <v>19</v>
      </c>
      <c r="G27" s="9"/>
      <c r="H27" s="9"/>
      <c r="I27" s="9"/>
      <c r="J27" s="9"/>
      <c r="K27" s="9"/>
      <c r="L27" s="9"/>
      <c r="M27" s="10">
        <v>10</v>
      </c>
      <c r="N27" s="10">
        <v>10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10</v>
      </c>
      <c r="W27" s="10">
        <v>10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10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f t="shared" si="0"/>
        <v>0</v>
      </c>
      <c r="AM27" s="10">
        <f t="shared" si="1"/>
        <v>0</v>
      </c>
      <c r="AN27" s="10">
        <v>0</v>
      </c>
      <c r="AO27" s="10">
        <v>10</v>
      </c>
      <c r="AP27" s="11">
        <v>0</v>
      </c>
      <c r="AQ27" s="10">
        <v>10</v>
      </c>
      <c r="AR27" s="11">
        <v>0</v>
      </c>
      <c r="AS27" s="10">
        <v>0</v>
      </c>
      <c r="AT27" s="3"/>
    </row>
    <row r="28" spans="1:46" ht="25.5" x14ac:dyDescent="0.25">
      <c r="A28" s="18" t="s">
        <v>58</v>
      </c>
      <c r="B28" s="19" t="s">
        <v>19</v>
      </c>
      <c r="C28" s="19" t="s">
        <v>20</v>
      </c>
      <c r="D28" s="19" t="s">
        <v>59</v>
      </c>
      <c r="E28" s="19" t="s">
        <v>19</v>
      </c>
      <c r="F28" s="19" t="s">
        <v>19</v>
      </c>
      <c r="G28" s="19"/>
      <c r="H28" s="19"/>
      <c r="I28" s="19"/>
      <c r="J28" s="19"/>
      <c r="K28" s="19"/>
      <c r="L28" s="19"/>
      <c r="M28" s="20">
        <v>1177.5</v>
      </c>
      <c r="N28" s="20">
        <v>1239.54384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1177.5</v>
      </c>
      <c r="W28" s="20">
        <v>1239.54384</v>
      </c>
      <c r="X28" s="20">
        <v>0</v>
      </c>
      <c r="Y28" s="20">
        <v>0</v>
      </c>
      <c r="Z28" s="20">
        <v>0</v>
      </c>
      <c r="AA28" s="20">
        <v>0</v>
      </c>
      <c r="AB28" s="20">
        <v>0</v>
      </c>
      <c r="AC28" s="20">
        <v>0</v>
      </c>
      <c r="AD28" s="20">
        <v>55.642029999999998</v>
      </c>
      <c r="AE28" s="20">
        <v>55.642029999999998</v>
      </c>
      <c r="AF28" s="20">
        <v>1239.5</v>
      </c>
      <c r="AG28" s="20">
        <v>55.642029999999998</v>
      </c>
      <c r="AH28" s="20">
        <v>0</v>
      </c>
      <c r="AI28" s="20">
        <v>0</v>
      </c>
      <c r="AJ28" s="20">
        <v>55.642029999999998</v>
      </c>
      <c r="AK28" s="20">
        <v>55.6</v>
      </c>
      <c r="AL28" s="20">
        <f t="shared" si="0"/>
        <v>4.4889118242078467</v>
      </c>
      <c r="AM28" s="20">
        <f t="shared" si="1"/>
        <v>4.4856797095603067</v>
      </c>
      <c r="AN28" s="10">
        <v>0</v>
      </c>
      <c r="AO28" s="10">
        <v>1183.9018100000001</v>
      </c>
      <c r="AP28" s="11">
        <v>4.4889118242078474E-2</v>
      </c>
      <c r="AQ28" s="10">
        <v>1183.9018100000001</v>
      </c>
      <c r="AR28" s="11">
        <v>4.4889118242078474E-2</v>
      </c>
      <c r="AS28" s="10">
        <v>0</v>
      </c>
      <c r="AT28" s="3"/>
    </row>
    <row r="29" spans="1:46" ht="51" outlineLevel="1" x14ac:dyDescent="0.25">
      <c r="A29" s="8" t="s">
        <v>60</v>
      </c>
      <c r="B29" s="9" t="s">
        <v>19</v>
      </c>
      <c r="C29" s="9" t="s">
        <v>20</v>
      </c>
      <c r="D29" s="9" t="s">
        <v>61</v>
      </c>
      <c r="E29" s="9" t="s">
        <v>19</v>
      </c>
      <c r="F29" s="9" t="s">
        <v>19</v>
      </c>
      <c r="G29" s="9"/>
      <c r="H29" s="9"/>
      <c r="I29" s="9"/>
      <c r="J29" s="9"/>
      <c r="K29" s="9"/>
      <c r="L29" s="9"/>
      <c r="M29" s="10">
        <v>1117.5</v>
      </c>
      <c r="N29" s="10">
        <v>1179.54384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1117.5</v>
      </c>
      <c r="W29" s="10">
        <v>1179.54384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44.25103</v>
      </c>
      <c r="AE29" s="10">
        <v>44.25103</v>
      </c>
      <c r="AF29" s="10">
        <v>1179.5</v>
      </c>
      <c r="AG29" s="10">
        <v>44.25103</v>
      </c>
      <c r="AH29" s="10">
        <v>0</v>
      </c>
      <c r="AI29" s="10">
        <v>0</v>
      </c>
      <c r="AJ29" s="10">
        <v>44.25103</v>
      </c>
      <c r="AK29" s="10">
        <v>44.3</v>
      </c>
      <c r="AL29" s="10">
        <f t="shared" si="0"/>
        <v>3.7515375435303873</v>
      </c>
      <c r="AM29" s="10">
        <f t="shared" si="1"/>
        <v>3.7558287409919453</v>
      </c>
      <c r="AN29" s="10">
        <v>0</v>
      </c>
      <c r="AO29" s="10">
        <v>1135.2928099999999</v>
      </c>
      <c r="AP29" s="11">
        <v>3.7515375435303873E-2</v>
      </c>
      <c r="AQ29" s="10">
        <v>1135.2928099999999</v>
      </c>
      <c r="AR29" s="11">
        <v>3.7515375435303873E-2</v>
      </c>
      <c r="AS29" s="10">
        <v>0</v>
      </c>
      <c r="AT29" s="3"/>
    </row>
    <row r="30" spans="1:46" ht="38.25" outlineLevel="1" x14ac:dyDescent="0.25">
      <c r="A30" s="8" t="s">
        <v>62</v>
      </c>
      <c r="B30" s="9" t="s">
        <v>19</v>
      </c>
      <c r="C30" s="9" t="s">
        <v>20</v>
      </c>
      <c r="D30" s="9" t="s">
        <v>63</v>
      </c>
      <c r="E30" s="9" t="s">
        <v>19</v>
      </c>
      <c r="F30" s="9" t="s">
        <v>19</v>
      </c>
      <c r="G30" s="9"/>
      <c r="H30" s="9"/>
      <c r="I30" s="9"/>
      <c r="J30" s="9"/>
      <c r="K30" s="9"/>
      <c r="L30" s="9"/>
      <c r="M30" s="10">
        <v>30</v>
      </c>
      <c r="N30" s="10">
        <v>30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30</v>
      </c>
      <c r="W30" s="10">
        <v>30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30</v>
      </c>
      <c r="AG30" s="10">
        <v>0</v>
      </c>
      <c r="AH30" s="10">
        <v>0</v>
      </c>
      <c r="AI30" s="10">
        <v>0</v>
      </c>
      <c r="AJ30" s="10">
        <v>0</v>
      </c>
      <c r="AK30" s="10">
        <v>0</v>
      </c>
      <c r="AL30" s="10">
        <f t="shared" si="0"/>
        <v>0</v>
      </c>
      <c r="AM30" s="10">
        <f t="shared" si="1"/>
        <v>0</v>
      </c>
      <c r="AN30" s="10">
        <v>0</v>
      </c>
      <c r="AO30" s="10">
        <v>30</v>
      </c>
      <c r="AP30" s="11">
        <v>0</v>
      </c>
      <c r="AQ30" s="10">
        <v>30</v>
      </c>
      <c r="AR30" s="11">
        <v>0</v>
      </c>
      <c r="AS30" s="10">
        <v>0</v>
      </c>
      <c r="AT30" s="3"/>
    </row>
    <row r="31" spans="1:46" ht="63.75" outlineLevel="1" x14ac:dyDescent="0.25">
      <c r="A31" s="8" t="s">
        <v>64</v>
      </c>
      <c r="B31" s="9" t="s">
        <v>19</v>
      </c>
      <c r="C31" s="9" t="s">
        <v>20</v>
      </c>
      <c r="D31" s="9" t="s">
        <v>65</v>
      </c>
      <c r="E31" s="9" t="s">
        <v>19</v>
      </c>
      <c r="F31" s="9" t="s">
        <v>19</v>
      </c>
      <c r="G31" s="9"/>
      <c r="H31" s="9"/>
      <c r="I31" s="9"/>
      <c r="J31" s="9"/>
      <c r="K31" s="9"/>
      <c r="L31" s="9"/>
      <c r="M31" s="10">
        <v>30</v>
      </c>
      <c r="N31" s="10">
        <v>30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30</v>
      </c>
      <c r="W31" s="10">
        <v>30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11.391</v>
      </c>
      <c r="AE31" s="10">
        <v>11.391</v>
      </c>
      <c r="AF31" s="10">
        <v>30</v>
      </c>
      <c r="AG31" s="10">
        <v>11.391</v>
      </c>
      <c r="AH31" s="10">
        <v>0</v>
      </c>
      <c r="AI31" s="10">
        <v>0</v>
      </c>
      <c r="AJ31" s="10">
        <v>11.391</v>
      </c>
      <c r="AK31" s="10">
        <v>11.3</v>
      </c>
      <c r="AL31" s="10">
        <f t="shared" si="0"/>
        <v>37.97</v>
      </c>
      <c r="AM31" s="10">
        <f t="shared" si="1"/>
        <v>37.666666666666671</v>
      </c>
      <c r="AN31" s="10">
        <v>0</v>
      </c>
      <c r="AO31" s="10">
        <v>18.609000000000002</v>
      </c>
      <c r="AP31" s="11">
        <v>0.37969999999999998</v>
      </c>
      <c r="AQ31" s="10">
        <v>18.609000000000002</v>
      </c>
      <c r="AR31" s="11">
        <v>0.37969999999999998</v>
      </c>
      <c r="AS31" s="10">
        <v>0</v>
      </c>
      <c r="AT31" s="3"/>
    </row>
    <row r="32" spans="1:46" ht="25.5" x14ac:dyDescent="0.25">
      <c r="A32" s="18" t="s">
        <v>66</v>
      </c>
      <c r="B32" s="19" t="s">
        <v>19</v>
      </c>
      <c r="C32" s="19" t="s">
        <v>20</v>
      </c>
      <c r="D32" s="19" t="s">
        <v>67</v>
      </c>
      <c r="E32" s="19" t="s">
        <v>19</v>
      </c>
      <c r="F32" s="19" t="s">
        <v>19</v>
      </c>
      <c r="G32" s="19"/>
      <c r="H32" s="19"/>
      <c r="I32" s="19"/>
      <c r="J32" s="19"/>
      <c r="K32" s="19"/>
      <c r="L32" s="19"/>
      <c r="M32" s="20">
        <v>108693.226</v>
      </c>
      <c r="N32" s="20">
        <v>139171.83939000001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108693.226</v>
      </c>
      <c r="W32" s="20">
        <v>139171.83939000001</v>
      </c>
      <c r="X32" s="20">
        <v>0</v>
      </c>
      <c r="Y32" s="20">
        <v>0</v>
      </c>
      <c r="Z32" s="20">
        <v>0</v>
      </c>
      <c r="AA32" s="20">
        <v>0</v>
      </c>
      <c r="AB32" s="20">
        <v>0</v>
      </c>
      <c r="AC32" s="20">
        <v>0</v>
      </c>
      <c r="AD32" s="20">
        <v>26448.122660000001</v>
      </c>
      <c r="AE32" s="20">
        <v>26448.122660000001</v>
      </c>
      <c r="AF32" s="20">
        <v>52827</v>
      </c>
      <c r="AG32" s="20">
        <v>17606.693810000001</v>
      </c>
      <c r="AH32" s="20">
        <v>0</v>
      </c>
      <c r="AI32" s="20">
        <v>0</v>
      </c>
      <c r="AJ32" s="20">
        <v>17606.693810000001</v>
      </c>
      <c r="AK32" s="20">
        <v>16909.099999999999</v>
      </c>
      <c r="AL32" s="20">
        <f t="shared" si="0"/>
        <v>12.651046280031494</v>
      </c>
      <c r="AM32" s="20">
        <f t="shared" si="1"/>
        <v>32.008442652431519</v>
      </c>
      <c r="AN32" s="10">
        <v>8841.4288500000002</v>
      </c>
      <c r="AO32" s="10">
        <v>121565.14558</v>
      </c>
      <c r="AP32" s="11">
        <v>0.12651046280031494</v>
      </c>
      <c r="AQ32" s="10">
        <v>121565.14558</v>
      </c>
      <c r="AR32" s="11">
        <v>0.12651046280031494</v>
      </c>
      <c r="AS32" s="10">
        <v>0</v>
      </c>
      <c r="AT32" s="3"/>
    </row>
    <row r="33" spans="1:46" ht="25.5" outlineLevel="1" x14ac:dyDescent="0.25">
      <c r="A33" s="8" t="s">
        <v>68</v>
      </c>
      <c r="B33" s="9" t="s">
        <v>19</v>
      </c>
      <c r="C33" s="9" t="s">
        <v>20</v>
      </c>
      <c r="D33" s="9" t="s">
        <v>69</v>
      </c>
      <c r="E33" s="9" t="s">
        <v>19</v>
      </c>
      <c r="F33" s="9" t="s">
        <v>19</v>
      </c>
      <c r="G33" s="9"/>
      <c r="H33" s="9"/>
      <c r="I33" s="9"/>
      <c r="J33" s="9"/>
      <c r="K33" s="9"/>
      <c r="L33" s="9"/>
      <c r="M33" s="10">
        <v>20114</v>
      </c>
      <c r="N33" s="10">
        <v>20143.175899999998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20114</v>
      </c>
      <c r="W33" s="10">
        <v>20143.175899999998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238.29414</v>
      </c>
      <c r="AE33" s="10">
        <v>238.29414</v>
      </c>
      <c r="AF33" s="10">
        <v>279.2</v>
      </c>
      <c r="AG33" s="10">
        <v>238.29414</v>
      </c>
      <c r="AH33" s="10">
        <v>0</v>
      </c>
      <c r="AI33" s="10">
        <v>0</v>
      </c>
      <c r="AJ33" s="10">
        <v>238.29414</v>
      </c>
      <c r="AK33" s="10">
        <v>238.3</v>
      </c>
      <c r="AL33" s="10">
        <f t="shared" si="0"/>
        <v>1.1830018323972438</v>
      </c>
      <c r="AM33" s="10">
        <f t="shared" si="1"/>
        <v>85.351002865329519</v>
      </c>
      <c r="AN33" s="10">
        <v>0</v>
      </c>
      <c r="AO33" s="10">
        <v>19904.88176</v>
      </c>
      <c r="AP33" s="11">
        <v>1.1830018323972437E-2</v>
      </c>
      <c r="AQ33" s="10">
        <v>19904.88176</v>
      </c>
      <c r="AR33" s="11">
        <v>1.1830018323972437E-2</v>
      </c>
      <c r="AS33" s="10">
        <v>0</v>
      </c>
      <c r="AT33" s="3"/>
    </row>
    <row r="34" spans="1:46" ht="25.5" outlineLevel="1" x14ac:dyDescent="0.25">
      <c r="A34" s="8" t="s">
        <v>70</v>
      </c>
      <c r="B34" s="9" t="s">
        <v>19</v>
      </c>
      <c r="C34" s="9" t="s">
        <v>20</v>
      </c>
      <c r="D34" s="9" t="s">
        <v>71</v>
      </c>
      <c r="E34" s="9" t="s">
        <v>19</v>
      </c>
      <c r="F34" s="9" t="s">
        <v>19</v>
      </c>
      <c r="G34" s="9"/>
      <c r="H34" s="9"/>
      <c r="I34" s="9"/>
      <c r="J34" s="9"/>
      <c r="K34" s="9"/>
      <c r="L34" s="9"/>
      <c r="M34" s="10">
        <v>76</v>
      </c>
      <c r="N34" s="10">
        <v>232.37803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76</v>
      </c>
      <c r="W34" s="10">
        <v>232.37803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158.72308000000001</v>
      </c>
      <c r="AE34" s="10">
        <v>158.72308000000001</v>
      </c>
      <c r="AF34" s="10">
        <v>232.4</v>
      </c>
      <c r="AG34" s="10">
        <v>128.92420999999999</v>
      </c>
      <c r="AH34" s="10">
        <v>0</v>
      </c>
      <c r="AI34" s="10">
        <v>0</v>
      </c>
      <c r="AJ34" s="10">
        <v>128.92420999999999</v>
      </c>
      <c r="AK34" s="10">
        <v>128.9</v>
      </c>
      <c r="AL34" s="10">
        <f t="shared" si="0"/>
        <v>55.480378244019022</v>
      </c>
      <c r="AM34" s="10">
        <f t="shared" si="1"/>
        <v>55.464716006884686</v>
      </c>
      <c r="AN34" s="10">
        <v>29.798870000000001</v>
      </c>
      <c r="AO34" s="10">
        <v>103.45381999999999</v>
      </c>
      <c r="AP34" s="11">
        <v>0.55480378244019024</v>
      </c>
      <c r="AQ34" s="10">
        <v>103.45381999999999</v>
      </c>
      <c r="AR34" s="11">
        <v>0.55480378244019024</v>
      </c>
      <c r="AS34" s="10">
        <v>0</v>
      </c>
      <c r="AT34" s="3"/>
    </row>
    <row r="35" spans="1:46" ht="25.5" outlineLevel="1" x14ac:dyDescent="0.25">
      <c r="A35" s="8" t="s">
        <v>72</v>
      </c>
      <c r="B35" s="9" t="s">
        <v>19</v>
      </c>
      <c r="C35" s="9" t="s">
        <v>20</v>
      </c>
      <c r="D35" s="9" t="s">
        <v>73</v>
      </c>
      <c r="E35" s="9" t="s">
        <v>19</v>
      </c>
      <c r="F35" s="9" t="s">
        <v>19</v>
      </c>
      <c r="G35" s="9"/>
      <c r="H35" s="9"/>
      <c r="I35" s="9"/>
      <c r="J35" s="9"/>
      <c r="K35" s="9"/>
      <c r="L35" s="9"/>
      <c r="M35" s="10">
        <v>3965.6</v>
      </c>
      <c r="N35" s="10">
        <v>20695.078079999999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3965.6</v>
      </c>
      <c r="W35" s="10">
        <v>20695.078079999999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2864.1500700000001</v>
      </c>
      <c r="AE35" s="10">
        <v>2864.1500700000001</v>
      </c>
      <c r="AF35" s="10">
        <v>10031.6</v>
      </c>
      <c r="AG35" s="10">
        <v>1115.03424</v>
      </c>
      <c r="AH35" s="10">
        <v>0</v>
      </c>
      <c r="AI35" s="10">
        <v>0</v>
      </c>
      <c r="AJ35" s="10">
        <v>1115.03424</v>
      </c>
      <c r="AK35" s="10">
        <v>1115</v>
      </c>
      <c r="AL35" s="10">
        <f t="shared" si="0"/>
        <v>5.3879199473887658</v>
      </c>
      <c r="AM35" s="10">
        <f t="shared" si="1"/>
        <v>11.114876988715658</v>
      </c>
      <c r="AN35" s="10">
        <v>1749.11583</v>
      </c>
      <c r="AO35" s="10">
        <v>19580.043839999998</v>
      </c>
      <c r="AP35" s="11">
        <v>5.3879199473887661E-2</v>
      </c>
      <c r="AQ35" s="10">
        <v>19580.043839999998</v>
      </c>
      <c r="AR35" s="11">
        <v>5.3879199473887661E-2</v>
      </c>
      <c r="AS35" s="10">
        <v>0</v>
      </c>
      <c r="AT35" s="3"/>
    </row>
    <row r="36" spans="1:46" ht="25.5" outlineLevel="1" x14ac:dyDescent="0.25">
      <c r="A36" s="8" t="s">
        <v>74</v>
      </c>
      <c r="B36" s="9" t="s">
        <v>19</v>
      </c>
      <c r="C36" s="9" t="s">
        <v>20</v>
      </c>
      <c r="D36" s="9" t="s">
        <v>75</v>
      </c>
      <c r="E36" s="9" t="s">
        <v>19</v>
      </c>
      <c r="F36" s="9" t="s">
        <v>19</v>
      </c>
      <c r="G36" s="9"/>
      <c r="H36" s="9"/>
      <c r="I36" s="9"/>
      <c r="J36" s="9"/>
      <c r="K36" s="9"/>
      <c r="L36" s="9"/>
      <c r="M36" s="10">
        <v>79052.525999999998</v>
      </c>
      <c r="N36" s="10">
        <v>92616.107380000001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79052.525999999998</v>
      </c>
      <c r="W36" s="10">
        <v>92616.107380000001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22220.254140000001</v>
      </c>
      <c r="AE36" s="10">
        <v>22220.254140000001</v>
      </c>
      <c r="AF36" s="10">
        <v>36798.699999999997</v>
      </c>
      <c r="AG36" s="10">
        <v>15158.03269</v>
      </c>
      <c r="AH36" s="10">
        <v>0</v>
      </c>
      <c r="AI36" s="10">
        <v>0</v>
      </c>
      <c r="AJ36" s="10">
        <v>15158.03269</v>
      </c>
      <c r="AK36" s="10">
        <v>14460.5</v>
      </c>
      <c r="AL36" s="10">
        <f t="shared" si="0"/>
        <v>16.366518868912543</v>
      </c>
      <c r="AM36" s="10">
        <f t="shared" si="1"/>
        <v>39.296225138388046</v>
      </c>
      <c r="AN36" s="10">
        <v>7062.22145</v>
      </c>
      <c r="AO36" s="10">
        <v>77458.074689999994</v>
      </c>
      <c r="AP36" s="11">
        <v>0.16366518868912541</v>
      </c>
      <c r="AQ36" s="10">
        <v>77458.074689999994</v>
      </c>
      <c r="AR36" s="11">
        <v>0.16366518868912541</v>
      </c>
      <c r="AS36" s="10">
        <v>0</v>
      </c>
      <c r="AT36" s="3"/>
    </row>
    <row r="37" spans="1:46" ht="25.5" outlineLevel="1" x14ac:dyDescent="0.25">
      <c r="A37" s="8" t="s">
        <v>76</v>
      </c>
      <c r="B37" s="9" t="s">
        <v>19</v>
      </c>
      <c r="C37" s="9" t="s">
        <v>20</v>
      </c>
      <c r="D37" s="9" t="s">
        <v>77</v>
      </c>
      <c r="E37" s="9" t="s">
        <v>19</v>
      </c>
      <c r="F37" s="9" t="s">
        <v>19</v>
      </c>
      <c r="G37" s="9"/>
      <c r="H37" s="9"/>
      <c r="I37" s="9"/>
      <c r="J37" s="9"/>
      <c r="K37" s="9"/>
      <c r="L37" s="9"/>
      <c r="M37" s="10">
        <v>2264.5</v>
      </c>
      <c r="N37" s="10">
        <v>2264.5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2264.5</v>
      </c>
      <c r="W37" s="10">
        <v>2264.5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563.33687999999995</v>
      </c>
      <c r="AE37" s="10">
        <v>563.33687999999995</v>
      </c>
      <c r="AF37" s="10">
        <v>2264.5</v>
      </c>
      <c r="AG37" s="10">
        <v>563.04417999999998</v>
      </c>
      <c r="AH37" s="10">
        <v>0</v>
      </c>
      <c r="AI37" s="10">
        <v>0</v>
      </c>
      <c r="AJ37" s="10">
        <v>563.04417999999998</v>
      </c>
      <c r="AK37" s="10">
        <v>563</v>
      </c>
      <c r="AL37" s="10">
        <f t="shared" si="0"/>
        <v>24.863951424155442</v>
      </c>
      <c r="AM37" s="10">
        <f t="shared" si="1"/>
        <v>24.862000441598585</v>
      </c>
      <c r="AN37" s="10">
        <v>0.29270000000000002</v>
      </c>
      <c r="AO37" s="10">
        <v>1701.4558199999999</v>
      </c>
      <c r="AP37" s="11">
        <v>0.24863951424155442</v>
      </c>
      <c r="AQ37" s="10">
        <v>1701.4558199999999</v>
      </c>
      <c r="AR37" s="11">
        <v>0.24863951424155442</v>
      </c>
      <c r="AS37" s="10">
        <v>0</v>
      </c>
      <c r="AT37" s="3"/>
    </row>
    <row r="38" spans="1:46" ht="38.25" outlineLevel="1" x14ac:dyDescent="0.25">
      <c r="A38" s="8" t="s">
        <v>78</v>
      </c>
      <c r="B38" s="9" t="s">
        <v>19</v>
      </c>
      <c r="C38" s="9" t="s">
        <v>20</v>
      </c>
      <c r="D38" s="9" t="s">
        <v>79</v>
      </c>
      <c r="E38" s="9" t="s">
        <v>19</v>
      </c>
      <c r="F38" s="9" t="s">
        <v>19</v>
      </c>
      <c r="G38" s="9"/>
      <c r="H38" s="9"/>
      <c r="I38" s="9"/>
      <c r="J38" s="9"/>
      <c r="K38" s="9"/>
      <c r="L38" s="9"/>
      <c r="M38" s="10">
        <v>3220.6</v>
      </c>
      <c r="N38" s="10">
        <v>3220.6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3220.6</v>
      </c>
      <c r="W38" s="10">
        <v>3220.6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403.36435</v>
      </c>
      <c r="AE38" s="10">
        <v>403.36435</v>
      </c>
      <c r="AF38" s="10">
        <v>3220.6</v>
      </c>
      <c r="AG38" s="10">
        <v>403.36435</v>
      </c>
      <c r="AH38" s="10">
        <v>0</v>
      </c>
      <c r="AI38" s="10">
        <v>0</v>
      </c>
      <c r="AJ38" s="10">
        <v>403.36435</v>
      </c>
      <c r="AK38" s="10">
        <v>403.4</v>
      </c>
      <c r="AL38" s="10">
        <f t="shared" si="0"/>
        <v>12.524509408184811</v>
      </c>
      <c r="AM38" s="10">
        <f t="shared" si="1"/>
        <v>12.525616344780474</v>
      </c>
      <c r="AN38" s="10">
        <v>0</v>
      </c>
      <c r="AO38" s="10">
        <v>2817.2356500000001</v>
      </c>
      <c r="AP38" s="11">
        <v>0.12524509408184811</v>
      </c>
      <c r="AQ38" s="10">
        <v>2817.2356500000001</v>
      </c>
      <c r="AR38" s="11">
        <v>0.12524509408184811</v>
      </c>
      <c r="AS38" s="10">
        <v>0</v>
      </c>
      <c r="AT38" s="3"/>
    </row>
    <row r="39" spans="1:46" ht="25.5" x14ac:dyDescent="0.25">
      <c r="A39" s="18" t="s">
        <v>80</v>
      </c>
      <c r="B39" s="19" t="s">
        <v>19</v>
      </c>
      <c r="C39" s="19" t="s">
        <v>20</v>
      </c>
      <c r="D39" s="19" t="s">
        <v>81</v>
      </c>
      <c r="E39" s="19" t="s">
        <v>19</v>
      </c>
      <c r="F39" s="19" t="s">
        <v>19</v>
      </c>
      <c r="G39" s="19"/>
      <c r="H39" s="19"/>
      <c r="I39" s="19"/>
      <c r="J39" s="19"/>
      <c r="K39" s="19"/>
      <c r="L39" s="19"/>
      <c r="M39" s="20">
        <v>311.41000000000003</v>
      </c>
      <c r="N39" s="20">
        <v>311.41000000000003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311.41000000000003</v>
      </c>
      <c r="W39" s="20">
        <v>311.41000000000003</v>
      </c>
      <c r="X39" s="20">
        <v>0</v>
      </c>
      <c r="Y39" s="20">
        <v>0</v>
      </c>
      <c r="Z39" s="20">
        <v>0</v>
      </c>
      <c r="AA39" s="20">
        <v>0</v>
      </c>
      <c r="AB39" s="20">
        <v>0</v>
      </c>
      <c r="AC39" s="20">
        <v>0</v>
      </c>
      <c r="AD39" s="20">
        <v>0</v>
      </c>
      <c r="AE39" s="20">
        <v>0</v>
      </c>
      <c r="AF39" s="20">
        <v>10</v>
      </c>
      <c r="AG39" s="20">
        <v>0</v>
      </c>
      <c r="AH39" s="20">
        <v>0</v>
      </c>
      <c r="AI39" s="20">
        <v>0</v>
      </c>
      <c r="AJ39" s="20">
        <v>0</v>
      </c>
      <c r="AK39" s="20">
        <v>0</v>
      </c>
      <c r="AL39" s="20">
        <f t="shared" si="0"/>
        <v>0</v>
      </c>
      <c r="AM39" s="20">
        <f t="shared" si="1"/>
        <v>0</v>
      </c>
      <c r="AN39" s="10">
        <v>0</v>
      </c>
      <c r="AO39" s="10">
        <v>311.41000000000003</v>
      </c>
      <c r="AP39" s="11">
        <v>0</v>
      </c>
      <c r="AQ39" s="10">
        <v>311.41000000000003</v>
      </c>
      <c r="AR39" s="11">
        <v>0</v>
      </c>
      <c r="AS39" s="10">
        <v>0</v>
      </c>
      <c r="AT39" s="3"/>
    </row>
    <row r="40" spans="1:46" ht="25.5" x14ac:dyDescent="0.25">
      <c r="A40" s="18" t="s">
        <v>82</v>
      </c>
      <c r="B40" s="19" t="s">
        <v>19</v>
      </c>
      <c r="C40" s="19" t="s">
        <v>20</v>
      </c>
      <c r="D40" s="19" t="s">
        <v>83</v>
      </c>
      <c r="E40" s="19" t="s">
        <v>19</v>
      </c>
      <c r="F40" s="19" t="s">
        <v>19</v>
      </c>
      <c r="G40" s="19"/>
      <c r="H40" s="19"/>
      <c r="I40" s="19"/>
      <c r="J40" s="19"/>
      <c r="K40" s="19"/>
      <c r="L40" s="19"/>
      <c r="M40" s="20">
        <v>146001.90153999999</v>
      </c>
      <c r="N40" s="20">
        <v>148106.78510000001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20">
        <v>0</v>
      </c>
      <c r="V40" s="20">
        <v>146001.90153999999</v>
      </c>
      <c r="W40" s="20">
        <v>148106.78510000001</v>
      </c>
      <c r="X40" s="20">
        <v>0</v>
      </c>
      <c r="Y40" s="20">
        <v>0</v>
      </c>
      <c r="Z40" s="20">
        <v>0</v>
      </c>
      <c r="AA40" s="20">
        <v>0</v>
      </c>
      <c r="AB40" s="20">
        <v>0</v>
      </c>
      <c r="AC40" s="20">
        <v>0</v>
      </c>
      <c r="AD40" s="20">
        <v>44570.672910000001</v>
      </c>
      <c r="AE40" s="20">
        <v>44570.672910000001</v>
      </c>
      <c r="AF40" s="20">
        <v>143239</v>
      </c>
      <c r="AG40" s="20">
        <v>39009.353889999999</v>
      </c>
      <c r="AH40" s="20">
        <v>0</v>
      </c>
      <c r="AI40" s="20">
        <v>0</v>
      </c>
      <c r="AJ40" s="20">
        <v>39009.353889999999</v>
      </c>
      <c r="AK40" s="20">
        <v>37905.300000000003</v>
      </c>
      <c r="AL40" s="20">
        <f t="shared" si="0"/>
        <v>26.338667646901747</v>
      </c>
      <c r="AM40" s="20">
        <f t="shared" si="1"/>
        <v>26.462974469243715</v>
      </c>
      <c r="AN40" s="10">
        <v>5561.3190199999999</v>
      </c>
      <c r="AO40" s="10">
        <v>109097.43121</v>
      </c>
      <c r="AP40" s="11">
        <v>0.26338667646901748</v>
      </c>
      <c r="AQ40" s="10">
        <v>109097.43121</v>
      </c>
      <c r="AR40" s="11">
        <v>0.26338667646901748</v>
      </c>
      <c r="AS40" s="10">
        <v>0</v>
      </c>
      <c r="AT40" s="3"/>
    </row>
    <row r="41" spans="1:46" outlineLevel="1" x14ac:dyDescent="0.25">
      <c r="A41" s="8" t="s">
        <v>84</v>
      </c>
      <c r="B41" s="9" t="s">
        <v>19</v>
      </c>
      <c r="C41" s="9" t="s">
        <v>20</v>
      </c>
      <c r="D41" s="9" t="s">
        <v>85</v>
      </c>
      <c r="E41" s="9" t="s">
        <v>19</v>
      </c>
      <c r="F41" s="9" t="s">
        <v>19</v>
      </c>
      <c r="G41" s="9"/>
      <c r="H41" s="9"/>
      <c r="I41" s="9"/>
      <c r="J41" s="9"/>
      <c r="K41" s="9"/>
      <c r="L41" s="9"/>
      <c r="M41" s="10">
        <v>1775</v>
      </c>
      <c r="N41" s="10">
        <v>1775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1775</v>
      </c>
      <c r="W41" s="10">
        <v>1775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435.93407999999999</v>
      </c>
      <c r="AE41" s="10">
        <v>435.93407999999999</v>
      </c>
      <c r="AF41" s="10">
        <v>1775</v>
      </c>
      <c r="AG41" s="10">
        <v>435.93407999999999</v>
      </c>
      <c r="AH41" s="10">
        <v>0</v>
      </c>
      <c r="AI41" s="10">
        <v>0</v>
      </c>
      <c r="AJ41" s="10">
        <v>435.93407999999999</v>
      </c>
      <c r="AK41" s="10">
        <v>435.8</v>
      </c>
      <c r="AL41" s="10">
        <f t="shared" si="0"/>
        <v>24.55966647887324</v>
      </c>
      <c r="AM41" s="10">
        <f t="shared" si="1"/>
        <v>24.552112676056339</v>
      </c>
      <c r="AN41" s="10">
        <v>0</v>
      </c>
      <c r="AO41" s="10">
        <v>1339.06592</v>
      </c>
      <c r="AP41" s="11">
        <v>0.24559666478873241</v>
      </c>
      <c r="AQ41" s="10">
        <v>1339.06592</v>
      </c>
      <c r="AR41" s="11">
        <v>0.24559666478873241</v>
      </c>
      <c r="AS41" s="10">
        <v>0</v>
      </c>
      <c r="AT41" s="3"/>
    </row>
    <row r="42" spans="1:46" ht="25.5" outlineLevel="1" x14ac:dyDescent="0.25">
      <c r="A42" s="8" t="s">
        <v>86</v>
      </c>
      <c r="B42" s="9" t="s">
        <v>19</v>
      </c>
      <c r="C42" s="9" t="s">
        <v>20</v>
      </c>
      <c r="D42" s="9" t="s">
        <v>87</v>
      </c>
      <c r="E42" s="9" t="s">
        <v>19</v>
      </c>
      <c r="F42" s="9" t="s">
        <v>19</v>
      </c>
      <c r="G42" s="9"/>
      <c r="H42" s="9"/>
      <c r="I42" s="9"/>
      <c r="J42" s="9"/>
      <c r="K42" s="9"/>
      <c r="L42" s="9"/>
      <c r="M42" s="10">
        <v>15008.9</v>
      </c>
      <c r="N42" s="10">
        <v>10712.9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15008.9</v>
      </c>
      <c r="W42" s="10">
        <v>10712.9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2102.6396599999998</v>
      </c>
      <c r="AE42" s="10">
        <v>2102.6396599999998</v>
      </c>
      <c r="AF42" s="10">
        <v>10712.9</v>
      </c>
      <c r="AG42" s="10">
        <v>2002.23966</v>
      </c>
      <c r="AH42" s="10">
        <v>0</v>
      </c>
      <c r="AI42" s="10">
        <v>0</v>
      </c>
      <c r="AJ42" s="10">
        <v>2002.23966</v>
      </c>
      <c r="AK42" s="10">
        <v>2002.2</v>
      </c>
      <c r="AL42" s="10">
        <f t="shared" si="0"/>
        <v>18.689987398370189</v>
      </c>
      <c r="AM42" s="10">
        <f t="shared" si="1"/>
        <v>18.689617190489972</v>
      </c>
      <c r="AN42" s="10">
        <v>100.4</v>
      </c>
      <c r="AO42" s="10">
        <v>8710.6603400000004</v>
      </c>
      <c r="AP42" s="11">
        <v>0.18689987398370189</v>
      </c>
      <c r="AQ42" s="10">
        <v>8710.6603400000004</v>
      </c>
      <c r="AR42" s="11">
        <v>0.18689987398370189</v>
      </c>
      <c r="AS42" s="10">
        <v>0</v>
      </c>
      <c r="AT42" s="3"/>
    </row>
    <row r="43" spans="1:46" ht="38.25" outlineLevel="1" x14ac:dyDescent="0.25">
      <c r="A43" s="8" t="s">
        <v>88</v>
      </c>
      <c r="B43" s="9" t="s">
        <v>19</v>
      </c>
      <c r="C43" s="9" t="s">
        <v>20</v>
      </c>
      <c r="D43" s="9" t="s">
        <v>89</v>
      </c>
      <c r="E43" s="9" t="s">
        <v>19</v>
      </c>
      <c r="F43" s="9" t="s">
        <v>19</v>
      </c>
      <c r="G43" s="9"/>
      <c r="H43" s="9"/>
      <c r="I43" s="9"/>
      <c r="J43" s="9"/>
      <c r="K43" s="9"/>
      <c r="L43" s="9"/>
      <c r="M43" s="10">
        <v>215.00167999999999</v>
      </c>
      <c r="N43" s="10">
        <v>215.00167999999999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215.00167999999999</v>
      </c>
      <c r="W43" s="10">
        <v>215.00167999999999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41.25</v>
      </c>
      <c r="AE43" s="10">
        <v>41.25</v>
      </c>
      <c r="AF43" s="10">
        <v>50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f t="shared" si="0"/>
        <v>0</v>
      </c>
      <c r="AM43" s="10">
        <f t="shared" si="1"/>
        <v>0</v>
      </c>
      <c r="AN43" s="10">
        <v>41.25</v>
      </c>
      <c r="AO43" s="10">
        <v>215.00167999999999</v>
      </c>
      <c r="AP43" s="11">
        <v>0</v>
      </c>
      <c r="AQ43" s="10">
        <v>215.00167999999999</v>
      </c>
      <c r="AR43" s="11">
        <v>0</v>
      </c>
      <c r="AS43" s="10">
        <v>0</v>
      </c>
      <c r="AT43" s="3"/>
    </row>
    <row r="44" spans="1:46" outlineLevel="1" x14ac:dyDescent="0.25">
      <c r="A44" s="8" t="s">
        <v>90</v>
      </c>
      <c r="B44" s="9" t="s">
        <v>19</v>
      </c>
      <c r="C44" s="9" t="s">
        <v>20</v>
      </c>
      <c r="D44" s="9" t="s">
        <v>91</v>
      </c>
      <c r="E44" s="9" t="s">
        <v>19</v>
      </c>
      <c r="F44" s="9" t="s">
        <v>19</v>
      </c>
      <c r="G44" s="9"/>
      <c r="H44" s="9"/>
      <c r="I44" s="9"/>
      <c r="J44" s="9"/>
      <c r="K44" s="9"/>
      <c r="L44" s="9"/>
      <c r="M44" s="10">
        <v>1750.1396500000001</v>
      </c>
      <c r="N44" s="10">
        <v>1804.4963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1750.1396500000001</v>
      </c>
      <c r="W44" s="10">
        <v>1804.4963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414.20134000000002</v>
      </c>
      <c r="AE44" s="10">
        <v>414.20134000000002</v>
      </c>
      <c r="AF44" s="10">
        <v>1083</v>
      </c>
      <c r="AG44" s="10">
        <v>399.78872000000001</v>
      </c>
      <c r="AH44" s="10">
        <v>0</v>
      </c>
      <c r="AI44" s="10">
        <v>0</v>
      </c>
      <c r="AJ44" s="10">
        <v>399.78872000000001</v>
      </c>
      <c r="AK44" s="10">
        <v>267.60000000000002</v>
      </c>
      <c r="AL44" s="10">
        <f t="shared" si="0"/>
        <v>22.155142130244325</v>
      </c>
      <c r="AM44" s="10">
        <f t="shared" si="1"/>
        <v>24.709141274238231</v>
      </c>
      <c r="AN44" s="10">
        <v>14.41262</v>
      </c>
      <c r="AO44" s="10">
        <v>1404.70758</v>
      </c>
      <c r="AP44" s="11">
        <v>0.22155142130244324</v>
      </c>
      <c r="AQ44" s="10">
        <v>1404.70758</v>
      </c>
      <c r="AR44" s="11">
        <v>0.22155142130244324</v>
      </c>
      <c r="AS44" s="10">
        <v>0</v>
      </c>
      <c r="AT44" s="3"/>
    </row>
    <row r="45" spans="1:46" ht="25.5" outlineLevel="1" x14ac:dyDescent="0.25">
      <c r="A45" s="8" t="s">
        <v>92</v>
      </c>
      <c r="B45" s="9" t="s">
        <v>19</v>
      </c>
      <c r="C45" s="9" t="s">
        <v>20</v>
      </c>
      <c r="D45" s="9" t="s">
        <v>93</v>
      </c>
      <c r="E45" s="9" t="s">
        <v>19</v>
      </c>
      <c r="F45" s="9" t="s">
        <v>19</v>
      </c>
      <c r="G45" s="9"/>
      <c r="H45" s="9"/>
      <c r="I45" s="9"/>
      <c r="J45" s="9"/>
      <c r="K45" s="9"/>
      <c r="L45" s="9"/>
      <c r="M45" s="10">
        <v>1165.8</v>
      </c>
      <c r="N45" s="10">
        <v>1427.7944399999999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1165.8</v>
      </c>
      <c r="W45" s="10">
        <v>1427.7944399999999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694.95908999999995</v>
      </c>
      <c r="AE45" s="10">
        <v>694.95908999999995</v>
      </c>
      <c r="AF45" s="10">
        <v>262</v>
      </c>
      <c r="AG45" s="10">
        <v>403.42538000000002</v>
      </c>
      <c r="AH45" s="10">
        <v>0</v>
      </c>
      <c r="AI45" s="10">
        <v>0</v>
      </c>
      <c r="AJ45" s="10">
        <v>403.42538000000002</v>
      </c>
      <c r="AK45" s="10">
        <v>132.19999999999999</v>
      </c>
      <c r="AL45" s="10">
        <f t="shared" si="0"/>
        <v>28.255144346969164</v>
      </c>
      <c r="AM45" s="10">
        <f t="shared" si="1"/>
        <v>50.458015267175568</v>
      </c>
      <c r="AN45" s="10">
        <v>291.53370999999999</v>
      </c>
      <c r="AO45" s="10">
        <v>1024.36906</v>
      </c>
      <c r="AP45" s="11">
        <v>0.28255144346969163</v>
      </c>
      <c r="AQ45" s="10">
        <v>1024.36906</v>
      </c>
      <c r="AR45" s="11">
        <v>0.28255144346969163</v>
      </c>
      <c r="AS45" s="10">
        <v>0</v>
      </c>
      <c r="AT45" s="3"/>
    </row>
    <row r="46" spans="1:46" ht="25.5" outlineLevel="1" x14ac:dyDescent="0.25">
      <c r="A46" s="8" t="s">
        <v>94</v>
      </c>
      <c r="B46" s="9" t="s">
        <v>19</v>
      </c>
      <c r="C46" s="9" t="s">
        <v>20</v>
      </c>
      <c r="D46" s="9" t="s">
        <v>95</v>
      </c>
      <c r="E46" s="9" t="s">
        <v>19</v>
      </c>
      <c r="F46" s="9" t="s">
        <v>19</v>
      </c>
      <c r="G46" s="9"/>
      <c r="H46" s="9"/>
      <c r="I46" s="9"/>
      <c r="J46" s="9"/>
      <c r="K46" s="9"/>
      <c r="L46" s="9"/>
      <c r="M46" s="10">
        <v>126087.06021</v>
      </c>
      <c r="N46" s="10">
        <v>132171.59268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126087.06021</v>
      </c>
      <c r="W46" s="10">
        <v>132171.59268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40881.688739999998</v>
      </c>
      <c r="AE46" s="10">
        <v>40881.688739999998</v>
      </c>
      <c r="AF46" s="10">
        <v>129356.1</v>
      </c>
      <c r="AG46" s="10">
        <v>35767.966050000003</v>
      </c>
      <c r="AH46" s="10">
        <v>0</v>
      </c>
      <c r="AI46" s="10">
        <v>0</v>
      </c>
      <c r="AJ46" s="10">
        <v>35767.966050000003</v>
      </c>
      <c r="AK46" s="10">
        <v>35067.300000000003</v>
      </c>
      <c r="AL46" s="10">
        <f t="shared" si="0"/>
        <v>27.061765183232417</v>
      </c>
      <c r="AM46" s="10">
        <f t="shared" si="1"/>
        <v>27.10911970908214</v>
      </c>
      <c r="AN46" s="10">
        <v>5113.7226899999996</v>
      </c>
      <c r="AO46" s="10">
        <v>96403.626629999999</v>
      </c>
      <c r="AP46" s="11">
        <v>0.27061765183232411</v>
      </c>
      <c r="AQ46" s="10">
        <v>96403.626629999999</v>
      </c>
      <c r="AR46" s="11">
        <v>0.27061765183232411</v>
      </c>
      <c r="AS46" s="10">
        <v>0</v>
      </c>
      <c r="AT46" s="3"/>
    </row>
    <row r="47" spans="1:46" ht="51" x14ac:dyDescent="0.25">
      <c r="A47" s="18" t="s">
        <v>96</v>
      </c>
      <c r="B47" s="19" t="s">
        <v>19</v>
      </c>
      <c r="C47" s="19" t="s">
        <v>20</v>
      </c>
      <c r="D47" s="19" t="s">
        <v>97</v>
      </c>
      <c r="E47" s="19" t="s">
        <v>19</v>
      </c>
      <c r="F47" s="19" t="s">
        <v>19</v>
      </c>
      <c r="G47" s="19"/>
      <c r="H47" s="19"/>
      <c r="I47" s="19"/>
      <c r="J47" s="19"/>
      <c r="K47" s="19"/>
      <c r="L47" s="19"/>
      <c r="M47" s="20">
        <v>110</v>
      </c>
      <c r="N47" s="20">
        <v>110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110</v>
      </c>
      <c r="W47" s="20">
        <v>110</v>
      </c>
      <c r="X47" s="20">
        <v>0</v>
      </c>
      <c r="Y47" s="20">
        <v>0</v>
      </c>
      <c r="Z47" s="20">
        <v>0</v>
      </c>
      <c r="AA47" s="20">
        <v>0</v>
      </c>
      <c r="AB47" s="20">
        <v>0</v>
      </c>
      <c r="AC47" s="20">
        <v>0</v>
      </c>
      <c r="AD47" s="20">
        <v>0</v>
      </c>
      <c r="AE47" s="20">
        <v>0</v>
      </c>
      <c r="AF47" s="20">
        <v>110</v>
      </c>
      <c r="AG47" s="20">
        <v>0</v>
      </c>
      <c r="AH47" s="20">
        <v>0</v>
      </c>
      <c r="AI47" s="20">
        <v>0</v>
      </c>
      <c r="AJ47" s="20">
        <v>0</v>
      </c>
      <c r="AK47" s="20">
        <v>0</v>
      </c>
      <c r="AL47" s="20">
        <f t="shared" si="0"/>
        <v>0</v>
      </c>
      <c r="AM47" s="20">
        <f t="shared" si="1"/>
        <v>0</v>
      </c>
      <c r="AN47" s="10">
        <v>0</v>
      </c>
      <c r="AO47" s="10">
        <v>110</v>
      </c>
      <c r="AP47" s="11">
        <v>0</v>
      </c>
      <c r="AQ47" s="10">
        <v>110</v>
      </c>
      <c r="AR47" s="11">
        <v>0</v>
      </c>
      <c r="AS47" s="10">
        <v>0</v>
      </c>
      <c r="AT47" s="3"/>
    </row>
    <row r="48" spans="1:46" x14ac:dyDescent="0.25">
      <c r="A48" s="18" t="s">
        <v>98</v>
      </c>
      <c r="B48" s="19" t="s">
        <v>19</v>
      </c>
      <c r="C48" s="19" t="s">
        <v>20</v>
      </c>
      <c r="D48" s="19" t="s">
        <v>99</v>
      </c>
      <c r="E48" s="19" t="s">
        <v>19</v>
      </c>
      <c r="F48" s="19" t="s">
        <v>19</v>
      </c>
      <c r="G48" s="19"/>
      <c r="H48" s="19"/>
      <c r="I48" s="19"/>
      <c r="J48" s="19"/>
      <c r="K48" s="19"/>
      <c r="L48" s="19"/>
      <c r="M48" s="20">
        <v>50</v>
      </c>
      <c r="N48" s="20">
        <v>50</v>
      </c>
      <c r="O48" s="20">
        <v>0</v>
      </c>
      <c r="P48" s="20">
        <v>0</v>
      </c>
      <c r="Q48" s="20">
        <v>0</v>
      </c>
      <c r="R48" s="20">
        <v>0</v>
      </c>
      <c r="S48" s="20">
        <v>0</v>
      </c>
      <c r="T48" s="20">
        <v>0</v>
      </c>
      <c r="U48" s="20">
        <v>0</v>
      </c>
      <c r="V48" s="20">
        <v>50</v>
      </c>
      <c r="W48" s="20">
        <v>50</v>
      </c>
      <c r="X48" s="20">
        <v>0</v>
      </c>
      <c r="Y48" s="20">
        <v>0</v>
      </c>
      <c r="Z48" s="20">
        <v>0</v>
      </c>
      <c r="AA48" s="20">
        <v>0</v>
      </c>
      <c r="AB48" s="20">
        <v>0</v>
      </c>
      <c r="AC48" s="20">
        <v>0</v>
      </c>
      <c r="AD48" s="20">
        <v>0</v>
      </c>
      <c r="AE48" s="20">
        <v>0</v>
      </c>
      <c r="AF48" s="20">
        <v>50</v>
      </c>
      <c r="AG48" s="20">
        <v>0</v>
      </c>
      <c r="AH48" s="20">
        <v>0</v>
      </c>
      <c r="AI48" s="20">
        <v>0</v>
      </c>
      <c r="AJ48" s="20">
        <v>0</v>
      </c>
      <c r="AK48" s="20">
        <v>0</v>
      </c>
      <c r="AL48" s="20">
        <f t="shared" si="0"/>
        <v>0</v>
      </c>
      <c r="AM48" s="20">
        <f t="shared" si="1"/>
        <v>0</v>
      </c>
      <c r="AN48" s="10">
        <v>0</v>
      </c>
      <c r="AO48" s="10">
        <v>50</v>
      </c>
      <c r="AP48" s="11">
        <v>0</v>
      </c>
      <c r="AQ48" s="10">
        <v>50</v>
      </c>
      <c r="AR48" s="11">
        <v>0</v>
      </c>
      <c r="AS48" s="10">
        <v>0</v>
      </c>
      <c r="AT48" s="3"/>
    </row>
    <row r="49" spans="1:46" ht="51" x14ac:dyDescent="0.25">
      <c r="A49" s="18" t="s">
        <v>100</v>
      </c>
      <c r="B49" s="19" t="s">
        <v>19</v>
      </c>
      <c r="C49" s="19" t="s">
        <v>20</v>
      </c>
      <c r="D49" s="19" t="s">
        <v>101</v>
      </c>
      <c r="E49" s="19" t="s">
        <v>19</v>
      </c>
      <c r="F49" s="19" t="s">
        <v>19</v>
      </c>
      <c r="G49" s="19"/>
      <c r="H49" s="19"/>
      <c r="I49" s="19"/>
      <c r="J49" s="19"/>
      <c r="K49" s="19"/>
      <c r="L49" s="19"/>
      <c r="M49" s="20">
        <v>49.382719999999999</v>
      </c>
      <c r="N49" s="20">
        <v>58.33</v>
      </c>
      <c r="O49" s="20">
        <v>0</v>
      </c>
      <c r="P49" s="20">
        <v>0</v>
      </c>
      <c r="Q49" s="20">
        <v>0</v>
      </c>
      <c r="R49" s="20">
        <v>0</v>
      </c>
      <c r="S49" s="20">
        <v>0</v>
      </c>
      <c r="T49" s="20">
        <v>0</v>
      </c>
      <c r="U49" s="20">
        <v>0</v>
      </c>
      <c r="V49" s="20">
        <v>49.382719999999999</v>
      </c>
      <c r="W49" s="20">
        <v>58.33</v>
      </c>
      <c r="X49" s="20">
        <v>0</v>
      </c>
      <c r="Y49" s="20">
        <v>0</v>
      </c>
      <c r="Z49" s="20">
        <v>0</v>
      </c>
      <c r="AA49" s="20">
        <v>0</v>
      </c>
      <c r="AB49" s="20">
        <v>0</v>
      </c>
      <c r="AC49" s="20">
        <v>0</v>
      </c>
      <c r="AD49" s="20">
        <v>0</v>
      </c>
      <c r="AE49" s="20">
        <v>0</v>
      </c>
      <c r="AF49" s="20">
        <f>8.5+0.5</f>
        <v>9</v>
      </c>
      <c r="AG49" s="20">
        <v>0</v>
      </c>
      <c r="AH49" s="20">
        <v>0</v>
      </c>
      <c r="AI49" s="20">
        <v>0</v>
      </c>
      <c r="AJ49" s="20">
        <v>0</v>
      </c>
      <c r="AK49" s="20">
        <v>0</v>
      </c>
      <c r="AL49" s="20">
        <f t="shared" si="0"/>
        <v>0</v>
      </c>
      <c r="AM49" s="20">
        <f t="shared" si="1"/>
        <v>0</v>
      </c>
      <c r="AN49" s="10">
        <v>0</v>
      </c>
      <c r="AO49" s="10">
        <v>58.33</v>
      </c>
      <c r="AP49" s="11">
        <v>0</v>
      </c>
      <c r="AQ49" s="10">
        <v>58.33</v>
      </c>
      <c r="AR49" s="11">
        <v>0</v>
      </c>
      <c r="AS49" s="10">
        <v>0</v>
      </c>
      <c r="AT49" s="3"/>
    </row>
    <row r="50" spans="1:46" ht="63.75" x14ac:dyDescent="0.25">
      <c r="A50" s="18" t="s">
        <v>102</v>
      </c>
      <c r="B50" s="19" t="s">
        <v>19</v>
      </c>
      <c r="C50" s="19" t="s">
        <v>20</v>
      </c>
      <c r="D50" s="19" t="s">
        <v>103</v>
      </c>
      <c r="E50" s="19" t="s">
        <v>19</v>
      </c>
      <c r="F50" s="19" t="s">
        <v>19</v>
      </c>
      <c r="G50" s="19"/>
      <c r="H50" s="19"/>
      <c r="I50" s="19"/>
      <c r="J50" s="19"/>
      <c r="K50" s="19"/>
      <c r="L50" s="19"/>
      <c r="M50" s="20">
        <v>4269.1756800000003</v>
      </c>
      <c r="N50" s="20">
        <v>4312.2986700000001</v>
      </c>
      <c r="O50" s="20">
        <v>0</v>
      </c>
      <c r="P50" s="20">
        <v>0</v>
      </c>
      <c r="Q50" s="20">
        <v>0</v>
      </c>
      <c r="R50" s="20">
        <v>0</v>
      </c>
      <c r="S50" s="20">
        <v>0</v>
      </c>
      <c r="T50" s="20">
        <v>0</v>
      </c>
      <c r="U50" s="20">
        <v>0</v>
      </c>
      <c r="V50" s="20">
        <v>4269.1756800000003</v>
      </c>
      <c r="W50" s="20">
        <v>4312.2986700000001</v>
      </c>
      <c r="X50" s="20">
        <v>0</v>
      </c>
      <c r="Y50" s="20">
        <v>0</v>
      </c>
      <c r="Z50" s="20">
        <v>0</v>
      </c>
      <c r="AA50" s="20">
        <v>0</v>
      </c>
      <c r="AB50" s="20">
        <v>0</v>
      </c>
      <c r="AC50" s="20">
        <v>0</v>
      </c>
      <c r="AD50" s="20">
        <v>0</v>
      </c>
      <c r="AE50" s="20">
        <v>0</v>
      </c>
      <c r="AF50" s="20">
        <v>43.1</v>
      </c>
      <c r="AG50" s="20">
        <v>0</v>
      </c>
      <c r="AH50" s="20">
        <v>0</v>
      </c>
      <c r="AI50" s="20">
        <v>0</v>
      </c>
      <c r="AJ50" s="20">
        <v>0</v>
      </c>
      <c r="AK50" s="20">
        <v>0</v>
      </c>
      <c r="AL50" s="20">
        <f t="shared" si="0"/>
        <v>0</v>
      </c>
      <c r="AM50" s="20">
        <f t="shared" si="1"/>
        <v>0</v>
      </c>
      <c r="AN50" s="10">
        <v>0</v>
      </c>
      <c r="AO50" s="10">
        <v>4312.2986700000001</v>
      </c>
      <c r="AP50" s="11">
        <v>0</v>
      </c>
      <c r="AQ50" s="10">
        <v>4312.2986700000001</v>
      </c>
      <c r="AR50" s="11">
        <v>0</v>
      </c>
      <c r="AS50" s="10">
        <v>0</v>
      </c>
      <c r="AT50" s="3"/>
    </row>
    <row r="51" spans="1:46" ht="25.5" x14ac:dyDescent="0.25">
      <c r="A51" s="18" t="s">
        <v>104</v>
      </c>
      <c r="B51" s="19" t="s">
        <v>19</v>
      </c>
      <c r="C51" s="19" t="s">
        <v>20</v>
      </c>
      <c r="D51" s="19" t="s">
        <v>105</v>
      </c>
      <c r="E51" s="19" t="s">
        <v>19</v>
      </c>
      <c r="F51" s="19" t="s">
        <v>19</v>
      </c>
      <c r="G51" s="19"/>
      <c r="H51" s="19"/>
      <c r="I51" s="19"/>
      <c r="J51" s="19"/>
      <c r="K51" s="19"/>
      <c r="L51" s="19"/>
      <c r="M51" s="20">
        <v>5933.52</v>
      </c>
      <c r="N51" s="20">
        <v>30184.221000000001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  <c r="U51" s="20">
        <v>0</v>
      </c>
      <c r="V51" s="20">
        <v>5933.52</v>
      </c>
      <c r="W51" s="20">
        <v>30184.221000000001</v>
      </c>
      <c r="X51" s="20">
        <v>0</v>
      </c>
      <c r="Y51" s="20">
        <v>0</v>
      </c>
      <c r="Z51" s="20">
        <v>0</v>
      </c>
      <c r="AA51" s="20">
        <v>0</v>
      </c>
      <c r="AB51" s="20">
        <v>0</v>
      </c>
      <c r="AC51" s="20">
        <v>0</v>
      </c>
      <c r="AD51" s="20">
        <v>0</v>
      </c>
      <c r="AE51" s="20">
        <v>0</v>
      </c>
      <c r="AF51" s="20">
        <f>1557.5+759.6+0.1</f>
        <v>2317.1999999999998</v>
      </c>
      <c r="AG51" s="20">
        <v>0</v>
      </c>
      <c r="AH51" s="20">
        <v>0</v>
      </c>
      <c r="AI51" s="20">
        <v>0</v>
      </c>
      <c r="AJ51" s="20">
        <v>0</v>
      </c>
      <c r="AK51" s="20">
        <v>0</v>
      </c>
      <c r="AL51" s="20">
        <f t="shared" si="0"/>
        <v>0</v>
      </c>
      <c r="AM51" s="20">
        <f t="shared" si="1"/>
        <v>0</v>
      </c>
      <c r="AN51" s="10">
        <v>0</v>
      </c>
      <c r="AO51" s="10">
        <v>30184.221000000001</v>
      </c>
      <c r="AP51" s="11">
        <v>0</v>
      </c>
      <c r="AQ51" s="10">
        <v>30184.221000000001</v>
      </c>
      <c r="AR51" s="11">
        <v>0</v>
      </c>
      <c r="AS51" s="10">
        <v>0</v>
      </c>
      <c r="AT51" s="3"/>
    </row>
    <row r="52" spans="1:46" x14ac:dyDescent="0.25">
      <c r="A52" s="8" t="s">
        <v>114</v>
      </c>
      <c r="B52" s="9" t="s">
        <v>19</v>
      </c>
      <c r="C52" s="9" t="s">
        <v>20</v>
      </c>
      <c r="D52" s="9" t="s">
        <v>106</v>
      </c>
      <c r="E52" s="9" t="s">
        <v>19</v>
      </c>
      <c r="F52" s="9" t="s">
        <v>19</v>
      </c>
      <c r="G52" s="9"/>
      <c r="H52" s="9"/>
      <c r="I52" s="9"/>
      <c r="J52" s="9"/>
      <c r="K52" s="9"/>
      <c r="L52" s="9"/>
      <c r="M52" s="10">
        <v>5224.0041600000004</v>
      </c>
      <c r="N52" s="10">
        <v>27210.026409999999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5224.0041600000004</v>
      </c>
      <c r="W52" s="10">
        <v>27210.026409999999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7560.7328299999999</v>
      </c>
      <c r="AE52" s="10">
        <v>7560.7328299999999</v>
      </c>
      <c r="AF52" s="10">
        <v>12105.3</v>
      </c>
      <c r="AG52" s="10">
        <v>1688.03747</v>
      </c>
      <c r="AH52" s="10">
        <v>0</v>
      </c>
      <c r="AI52" s="10">
        <v>0</v>
      </c>
      <c r="AJ52" s="10">
        <v>1688.03747</v>
      </c>
      <c r="AK52" s="10">
        <v>757.3</v>
      </c>
      <c r="AL52" s="10">
        <f t="shared" si="0"/>
        <v>6.2037333024404075</v>
      </c>
      <c r="AM52" s="10">
        <f t="shared" si="1"/>
        <v>6.2559374819294025</v>
      </c>
      <c r="AN52" s="10">
        <v>5872.6953599999997</v>
      </c>
      <c r="AO52" s="10">
        <v>25521.988939999999</v>
      </c>
      <c r="AP52" s="11">
        <v>6.2037333024404076E-2</v>
      </c>
      <c r="AQ52" s="10">
        <v>25521.988939999999</v>
      </c>
      <c r="AR52" s="11">
        <v>6.2037333024404076E-2</v>
      </c>
      <c r="AS52" s="10">
        <v>0</v>
      </c>
      <c r="AT52" s="3"/>
    </row>
    <row r="53" spans="1:46" ht="12.75" customHeight="1" x14ac:dyDescent="0.25">
      <c r="A53" s="24" t="s">
        <v>107</v>
      </c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12">
        <v>1149503.36723</v>
      </c>
      <c r="N53" s="12">
        <f>N9+N17+N18+N22+N25+N28+N32+N39+N40+N47+N48+N49+N50+N51+N52</f>
        <v>1234899.5223299998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1149503.36723</v>
      </c>
      <c r="W53" s="12">
        <v>1234899.5223300001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12">
        <v>270695.03730000003</v>
      </c>
      <c r="AE53" s="12">
        <v>270695.03730000003</v>
      </c>
      <c r="AF53" s="12">
        <f>AF9+AF17+AF18+AF22+AF25+AF28+AF32+AF39+AF40+AF47+AF48+AF49+AF50+AF51+AF52</f>
        <v>456821.19999999995</v>
      </c>
      <c r="AG53" s="12">
        <f>AG9+AG17+AG18+AG22+AG25+AG28+AG32+AG39+AG40+AG47+AG48+AG49+AG50+AG51+AG52</f>
        <v>244600.40289999999</v>
      </c>
      <c r="AH53" s="12">
        <v>0</v>
      </c>
      <c r="AI53" s="12">
        <v>0</v>
      </c>
      <c r="AJ53" s="12">
        <v>244600.40289999999</v>
      </c>
      <c r="AK53" s="12">
        <f>AK9+AK17+AK18+AK22+AK25+AK28+AK32+AK39+AK40+AK47+AK48+AK49+AK50+AK51+AK52</f>
        <v>122461.20000000001</v>
      </c>
      <c r="AL53" s="12">
        <f>AG53/N53*100</f>
        <v>19.807312131637207</v>
      </c>
      <c r="AM53" s="12">
        <f>AK53/AF53*100</f>
        <v>26.807249751106127</v>
      </c>
      <c r="AN53" s="12">
        <v>26094.634399999999</v>
      </c>
      <c r="AO53" s="12">
        <v>990299.11942999996</v>
      </c>
      <c r="AP53" s="13">
        <v>0.19807312131637206</v>
      </c>
      <c r="AQ53" s="12">
        <v>990299.11942999996</v>
      </c>
      <c r="AR53" s="13">
        <v>0.19807312131637206</v>
      </c>
      <c r="AS53" s="12">
        <v>0</v>
      </c>
      <c r="AT53" s="3"/>
    </row>
    <row r="54" spans="1:46" ht="24.75" customHeight="1" x14ac:dyDescent="0.25">
      <c r="A54" s="21" t="s">
        <v>115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2"/>
      <c r="N54" s="12">
        <f>(N9+N17+N18+N22+N25+N28+N32+N39+N40+N47+N48+N49+N50+N51)/N53*100</f>
        <v>97.796579728311812</v>
      </c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>
        <f t="shared" ref="AF54:AK54" si="2">(AF9+AF17+AF18+AF22+AF25+AF28+AF32+AF39+AF40+AF47+AF48+AF49+AF50+AF51)/AF53*100</f>
        <v>97.350101089879374</v>
      </c>
      <c r="AG54" s="12">
        <f t="shared" si="2"/>
        <v>99.309879521870556</v>
      </c>
      <c r="AH54" s="12" t="e">
        <f t="shared" si="2"/>
        <v>#DIV/0!</v>
      </c>
      <c r="AI54" s="12" t="e">
        <f t="shared" si="2"/>
        <v>#DIV/0!</v>
      </c>
      <c r="AJ54" s="12">
        <f t="shared" si="2"/>
        <v>99.309879521870556</v>
      </c>
      <c r="AK54" s="12">
        <f t="shared" si="2"/>
        <v>99.381600049648384</v>
      </c>
      <c r="AL54" s="12"/>
      <c r="AM54" s="12"/>
      <c r="AN54" s="12"/>
      <c r="AO54" s="12"/>
      <c r="AP54" s="13"/>
      <c r="AQ54" s="12"/>
      <c r="AR54" s="13"/>
      <c r="AS54" s="12"/>
      <c r="AT54" s="3"/>
    </row>
    <row r="55" spans="1:46" ht="12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 t="s">
        <v>11</v>
      </c>
      <c r="Z55" s="3"/>
      <c r="AA55" s="3"/>
      <c r="AB55" s="3"/>
      <c r="AC55" s="3"/>
      <c r="AD55" s="3"/>
      <c r="AE55" s="3" t="s">
        <v>11</v>
      </c>
      <c r="AF55" s="3"/>
      <c r="AG55" s="3"/>
      <c r="AH55" s="3"/>
      <c r="AI55" s="3"/>
      <c r="AJ55" s="3" t="s">
        <v>11</v>
      </c>
      <c r="AK55" s="3"/>
      <c r="AL55" s="3"/>
      <c r="AM55" s="3"/>
      <c r="AN55" s="3"/>
      <c r="AO55" s="3"/>
      <c r="AP55" s="3"/>
      <c r="AQ55" s="3"/>
      <c r="AR55" s="3"/>
      <c r="AS55" s="3"/>
      <c r="AT55" s="3"/>
    </row>
    <row r="56" spans="1:46" ht="15.2" customHeight="1" x14ac:dyDescent="0.25">
      <c r="A56" s="48" t="s">
        <v>116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14"/>
      <c r="AO56" s="14"/>
      <c r="AP56" s="14"/>
      <c r="AQ56" s="14"/>
      <c r="AR56" s="14"/>
      <c r="AS56" s="14"/>
      <c r="AT56" s="3"/>
    </row>
    <row r="59" spans="1:46" x14ac:dyDescent="0.25">
      <c r="A59" s="26" t="s">
        <v>108</v>
      </c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</row>
  </sheetData>
  <mergeCells count="30">
    <mergeCell ref="A59:AE59"/>
    <mergeCell ref="A56:AM56"/>
    <mergeCell ref="A1:N1"/>
    <mergeCell ref="A2:N2"/>
    <mergeCell ref="A3:AQ3"/>
    <mergeCell ref="A4:AQ4"/>
    <mergeCell ref="A5:AS5"/>
    <mergeCell ref="H6:H7"/>
    <mergeCell ref="I6:I7"/>
    <mergeCell ref="J6:J7"/>
    <mergeCell ref="A6:A7"/>
    <mergeCell ref="B6:B7"/>
    <mergeCell ref="C6:C7"/>
    <mergeCell ref="D6:D7"/>
    <mergeCell ref="E6:E7"/>
    <mergeCell ref="AQ6:AQ7"/>
    <mergeCell ref="AR6:AR7"/>
    <mergeCell ref="AS6:AS7"/>
    <mergeCell ref="A53:L53"/>
    <mergeCell ref="N6:AF7"/>
    <mergeCell ref="AG6:AK7"/>
    <mergeCell ref="AL6:AM7"/>
    <mergeCell ref="AN6:AN7"/>
    <mergeCell ref="AO6:AO7"/>
    <mergeCell ref="AP6:AP7"/>
    <mergeCell ref="K6:K7"/>
    <mergeCell ref="L6:L7"/>
    <mergeCell ref="M6:M7"/>
    <mergeCell ref="F6:F7"/>
    <mergeCell ref="G6:G7"/>
  </mergeCells>
  <pageMargins left="0.59055118110236227" right="0.59055118110236227" top="0.59055118110236227" bottom="0.59055118110236227" header="0.39370078740157483" footer="0.39370078740157483"/>
  <pageSetup paperSize="9" scale="71" fitToHeight="200" orientation="portrait" r:id="rId1"/>
  <headerFooter>
    <oddHeader>&amp;RРаспечатано: &amp;D</oddHeader>
    <evenHeader>&amp;RРаспечатано: &amp;D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31.03.2024&lt;/string&gt;&#10;  &lt;/DateInfo&gt;&#10;  &lt;Code&gt;SQUERY_ANAL_ISP_BUDG&lt;/Code&gt;&#10;  &lt;ObjectCode&gt;SQUERY_ANAL_ISP_BUDG&lt;/ObjectCode&gt;&#10;  &lt;DocName&gt;консолидированный бюджет 2024(Аналитический отчет по исполнению бюджета с произвольной группировкой)&lt;/DocName&gt;&#10;  &lt;VariantName&gt;консолидированный бюджет 2024&lt;/VariantName&gt;&#10;  &lt;VariantLink&gt;287417215&lt;/VariantLink&gt;&#10;  &lt;ReportCode&gt;B55DD133DC1A47308C78995BA846D4&lt;/ReportCode&gt;&#10;  &lt;SvodReportLink xsi:nil=&quot;true&quot; /&gt;&#10;  &lt;ReportLink&gt;376298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E2C5580-11AF-493F-9A55-2A6F665DB85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GUSEVA\Пользователь</dc:creator>
  <cp:lastModifiedBy>User</cp:lastModifiedBy>
  <cp:lastPrinted>2024-04-08T09:35:25Z</cp:lastPrinted>
  <dcterms:created xsi:type="dcterms:W3CDTF">2024-04-08T09:15:05Z</dcterms:created>
  <dcterms:modified xsi:type="dcterms:W3CDTF">2024-04-12T12:11:21Z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консолидированный бюджет 2024(Аналитический отчет по исполнению бюджета с произвольной группировкой)</vt:lpwstr>
  </property>
  <property fmtid="{D5CDD505-2E9C-101B-9397-08002B2CF9AE}" pid="3" name="Название отчета">
    <vt:lpwstr>консолидированный бюджет 2024(3).xlsx</vt:lpwstr>
  </property>
  <property fmtid="{D5CDD505-2E9C-101B-9397-08002B2CF9AE}" pid="4" name="Версия клиента">
    <vt:lpwstr>23.2.37.1260 (.NET 4.7.2)</vt:lpwstr>
  </property>
  <property fmtid="{D5CDD505-2E9C-101B-9397-08002B2CF9AE}" pid="5" name="Версия базы">
    <vt:lpwstr>23.2.3582.1285255287</vt:lpwstr>
  </property>
  <property fmtid="{D5CDD505-2E9C-101B-9397-08002B2CF9AE}" pid="6" name="Тип сервера">
    <vt:lpwstr>MSSQL</vt:lpwstr>
  </property>
  <property fmtid="{D5CDD505-2E9C-101B-9397-08002B2CF9AE}" pid="7" name="Сервер">
    <vt:lpwstr>ric-bud-sql.udmr.gosdom\budget</vt:lpwstr>
  </property>
  <property fmtid="{D5CDD505-2E9C-101B-9397-08002B2CF9AE}" pid="8" name="База">
    <vt:lpwstr>ufk2024</vt:lpwstr>
  </property>
  <property fmtid="{D5CDD505-2E9C-101B-9397-08002B2CF9AE}" pid="9" name="Пользователь">
    <vt:lpwstr>гусева_01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